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1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772" i="2" l="1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K1950" i="2" s="1"/>
  <c r="W1950" i="2" s="1"/>
  <c r="E1950" i="2"/>
  <c r="J1950" i="2" s="1"/>
  <c r="V1950" i="2" s="1"/>
  <c r="D1950" i="2"/>
  <c r="I1950" i="2" s="1"/>
  <c r="U1950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9" i="2" s="1"/>
  <c r="P1948" i="2"/>
  <c r="S1948" i="2" s="1"/>
  <c r="H1948" i="2"/>
  <c r="O1948" i="2" s="1"/>
  <c r="R1948" i="2" s="1"/>
  <c r="F1948" i="2"/>
  <c r="K1948" i="2" s="1"/>
  <c r="W1948" i="2" s="1"/>
  <c r="E1948" i="2"/>
  <c r="J1948" i="2" s="1"/>
  <c r="V1948" i="2" s="1"/>
  <c r="D1948" i="2"/>
  <c r="I1948" i="2" s="1"/>
  <c r="U1948" i="2" s="1"/>
  <c r="P1947" i="2"/>
  <c r="S1947" i="2" s="1"/>
  <c r="H1947" i="2"/>
  <c r="O1947" i="2" s="1"/>
  <c r="R1947" i="2" s="1"/>
  <c r="F1947" i="2"/>
  <c r="K1947" i="2" s="1"/>
  <c r="W1947" i="2" s="1"/>
  <c r="E1947" i="2"/>
  <c r="J1947" i="2" s="1"/>
  <c r="V1947" i="2" s="1"/>
  <c r="D1947" i="2"/>
  <c r="I1947" i="2" s="1"/>
  <c r="U1947" i="2" s="1"/>
  <c r="P1946" i="2"/>
  <c r="S1946" i="2" s="1"/>
  <c r="H1946" i="2"/>
  <c r="O1946" i="2" s="1"/>
  <c r="R1946" i="2" s="1"/>
  <c r="F1946" i="2"/>
  <c r="K1946" i="2" s="1"/>
  <c r="W1946" i="2" s="1"/>
  <c r="E1946" i="2"/>
  <c r="J1946" i="2" s="1"/>
  <c r="V1946" i="2" s="1"/>
  <c r="D1946" i="2"/>
  <c r="I1946" i="2" s="1"/>
  <c r="U1946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5" i="2" s="1"/>
  <c r="P1944" i="2"/>
  <c r="S1944" i="2" s="1"/>
  <c r="H1944" i="2"/>
  <c r="O1944" i="2" s="1"/>
  <c r="R1944" i="2" s="1"/>
  <c r="F1944" i="2"/>
  <c r="K1944" i="2" s="1"/>
  <c r="W1944" i="2" s="1"/>
  <c r="E1944" i="2"/>
  <c r="J1944" i="2" s="1"/>
  <c r="V1944" i="2" s="1"/>
  <c r="D1944" i="2"/>
  <c r="I1944" i="2" s="1"/>
  <c r="U1944" i="2" s="1"/>
  <c r="P1943" i="2"/>
  <c r="S1943" i="2" s="1"/>
  <c r="H1943" i="2"/>
  <c r="O1943" i="2" s="1"/>
  <c r="R1943" i="2" s="1"/>
  <c r="F1943" i="2"/>
  <c r="K1943" i="2" s="1"/>
  <c r="W1943" i="2" s="1"/>
  <c r="E1943" i="2"/>
  <c r="J1943" i="2" s="1"/>
  <c r="V1943" i="2" s="1"/>
  <c r="D1943" i="2"/>
  <c r="I1943" i="2" s="1"/>
  <c r="U1943" i="2" s="1"/>
  <c r="P1942" i="2"/>
  <c r="S1942" i="2" s="1"/>
  <c r="H1942" i="2"/>
  <c r="O1942" i="2" s="1"/>
  <c r="R1942" i="2" s="1"/>
  <c r="F1942" i="2"/>
  <c r="K1942" i="2" s="1"/>
  <c r="W1942" i="2" s="1"/>
  <c r="E1942" i="2"/>
  <c r="J1942" i="2" s="1"/>
  <c r="V1942" i="2" s="1"/>
  <c r="D1942" i="2"/>
  <c r="I1942" i="2" s="1"/>
  <c r="U1942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1" i="2" s="1"/>
  <c r="P1940" i="2"/>
  <c r="S1940" i="2" s="1"/>
  <c r="H1940" i="2"/>
  <c r="O1940" i="2" s="1"/>
  <c r="R1940" i="2" s="1"/>
  <c r="F1940" i="2"/>
  <c r="K1940" i="2" s="1"/>
  <c r="W1940" i="2" s="1"/>
  <c r="E1940" i="2"/>
  <c r="J1940" i="2" s="1"/>
  <c r="V1940" i="2" s="1"/>
  <c r="D1940" i="2"/>
  <c r="I1940" i="2" s="1"/>
  <c r="U1940" i="2" s="1"/>
  <c r="P1939" i="2"/>
  <c r="S1939" i="2" s="1"/>
  <c r="H1939" i="2"/>
  <c r="O1939" i="2" s="1"/>
  <c r="R1939" i="2" s="1"/>
  <c r="F1939" i="2"/>
  <c r="K1939" i="2" s="1"/>
  <c r="W1939" i="2" s="1"/>
  <c r="E1939" i="2"/>
  <c r="J1939" i="2" s="1"/>
  <c r="V1939" i="2" s="1"/>
  <c r="D1939" i="2"/>
  <c r="I1939" i="2" s="1"/>
  <c r="U1939" i="2" s="1"/>
  <c r="P1938" i="2"/>
  <c r="S1938" i="2" s="1"/>
  <c r="H1938" i="2"/>
  <c r="O1938" i="2" s="1"/>
  <c r="R1938" i="2" s="1"/>
  <c r="F1938" i="2"/>
  <c r="K1938" i="2" s="1"/>
  <c r="W1938" i="2" s="1"/>
  <c r="E1938" i="2"/>
  <c r="J1938" i="2" s="1"/>
  <c r="V1938" i="2" s="1"/>
  <c r="D1938" i="2"/>
  <c r="I1938" i="2" s="1"/>
  <c r="U1938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7" i="2" s="1"/>
  <c r="P1936" i="2"/>
  <c r="S1936" i="2" s="1"/>
  <c r="H1936" i="2"/>
  <c r="O1936" i="2" s="1"/>
  <c r="R1936" i="2" s="1"/>
  <c r="F1936" i="2"/>
  <c r="K1936" i="2" s="1"/>
  <c r="W1936" i="2" s="1"/>
  <c r="E1936" i="2"/>
  <c r="J1936" i="2" s="1"/>
  <c r="V1936" i="2" s="1"/>
  <c r="D1936" i="2"/>
  <c r="I1936" i="2" s="1"/>
  <c r="U1936" i="2" s="1"/>
  <c r="P1935" i="2"/>
  <c r="S1935" i="2" s="1"/>
  <c r="H1935" i="2"/>
  <c r="O1935" i="2" s="1"/>
  <c r="R1935" i="2" s="1"/>
  <c r="F1935" i="2"/>
  <c r="K1935" i="2" s="1"/>
  <c r="W1935" i="2" s="1"/>
  <c r="E1935" i="2"/>
  <c r="J1935" i="2" s="1"/>
  <c r="V1935" i="2" s="1"/>
  <c r="D1935" i="2"/>
  <c r="I1935" i="2" s="1"/>
  <c r="U1935" i="2" s="1"/>
  <c r="P1934" i="2"/>
  <c r="S1934" i="2" s="1"/>
  <c r="H1934" i="2"/>
  <c r="O1934" i="2" s="1"/>
  <c r="R1934" i="2" s="1"/>
  <c r="F1934" i="2"/>
  <c r="K1934" i="2" s="1"/>
  <c r="W1934" i="2" s="1"/>
  <c r="E1934" i="2"/>
  <c r="J1934" i="2" s="1"/>
  <c r="V1934" i="2" s="1"/>
  <c r="D1934" i="2"/>
  <c r="I1934" i="2" s="1"/>
  <c r="U1934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3" i="2" s="1"/>
  <c r="P1932" i="2"/>
  <c r="S1932" i="2" s="1"/>
  <c r="H1932" i="2"/>
  <c r="O1932" i="2" s="1"/>
  <c r="R1932" i="2" s="1"/>
  <c r="F1932" i="2"/>
  <c r="K1932" i="2" s="1"/>
  <c r="W1932" i="2" s="1"/>
  <c r="E1932" i="2"/>
  <c r="J1932" i="2" s="1"/>
  <c r="V1932" i="2" s="1"/>
  <c r="D1932" i="2"/>
  <c r="I1932" i="2" s="1"/>
  <c r="U1932" i="2" s="1"/>
  <c r="P1931" i="2"/>
  <c r="S1931" i="2" s="1"/>
  <c r="H1931" i="2"/>
  <c r="O1931" i="2" s="1"/>
  <c r="R1931" i="2" s="1"/>
  <c r="F1931" i="2"/>
  <c r="K1931" i="2" s="1"/>
  <c r="W1931" i="2" s="1"/>
  <c r="E1931" i="2"/>
  <c r="J1931" i="2" s="1"/>
  <c r="V1931" i="2" s="1"/>
  <c r="D1931" i="2"/>
  <c r="I1931" i="2" s="1"/>
  <c r="U1931" i="2" s="1"/>
  <c r="P1930" i="2"/>
  <c r="S1930" i="2" s="1"/>
  <c r="H1930" i="2"/>
  <c r="O1930" i="2" s="1"/>
  <c r="R1930" i="2" s="1"/>
  <c r="F1930" i="2"/>
  <c r="K1930" i="2" s="1"/>
  <c r="W1930" i="2" s="1"/>
  <c r="E1930" i="2"/>
  <c r="J1930" i="2" s="1"/>
  <c r="V1930" i="2" s="1"/>
  <c r="D1930" i="2"/>
  <c r="I1930" i="2" s="1"/>
  <c r="U1930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9" i="2" s="1"/>
  <c r="P1928" i="2"/>
  <c r="S1928" i="2" s="1"/>
  <c r="H1928" i="2"/>
  <c r="O1928" i="2" s="1"/>
  <c r="R1928" i="2" s="1"/>
  <c r="F1928" i="2"/>
  <c r="K1928" i="2" s="1"/>
  <c r="W1928" i="2" s="1"/>
  <c r="E1928" i="2"/>
  <c r="J1928" i="2" s="1"/>
  <c r="V1928" i="2" s="1"/>
  <c r="D1928" i="2"/>
  <c r="I1928" i="2" s="1"/>
  <c r="U1928" i="2" s="1"/>
  <c r="P1927" i="2"/>
  <c r="S1927" i="2" s="1"/>
  <c r="H1927" i="2"/>
  <c r="O1927" i="2" s="1"/>
  <c r="R1927" i="2" s="1"/>
  <c r="F1927" i="2"/>
  <c r="K1927" i="2" s="1"/>
  <c r="W1927" i="2" s="1"/>
  <c r="E1927" i="2"/>
  <c r="J1927" i="2" s="1"/>
  <c r="V1927" i="2" s="1"/>
  <c r="D1927" i="2"/>
  <c r="I1927" i="2" s="1"/>
  <c r="U1927" i="2" s="1"/>
  <c r="P1926" i="2"/>
  <c r="S1926" i="2" s="1"/>
  <c r="H1926" i="2"/>
  <c r="O1926" i="2" s="1"/>
  <c r="R1926" i="2" s="1"/>
  <c r="F1926" i="2"/>
  <c r="K1926" i="2" s="1"/>
  <c r="W1926" i="2" s="1"/>
  <c r="E1926" i="2"/>
  <c r="J1926" i="2" s="1"/>
  <c r="V1926" i="2" s="1"/>
  <c r="D1926" i="2"/>
  <c r="I1926" i="2" s="1"/>
  <c r="U1926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5" i="2" s="1"/>
  <c r="T1924" i="2"/>
  <c r="H1924" i="2"/>
  <c r="Q1924" i="2" s="1"/>
  <c r="F1924" i="2"/>
  <c r="E1924" i="2"/>
  <c r="D1924" i="2"/>
  <c r="I1924" i="2" s="1"/>
  <c r="U1924" i="2" s="1"/>
  <c r="P1923" i="2"/>
  <c r="S1923" i="2" s="1"/>
  <c r="O1923" i="2"/>
  <c r="R1923" i="2" s="1"/>
  <c r="H1923" i="2"/>
  <c r="Q1923" i="2" s="1"/>
  <c r="T1923" i="2" s="1"/>
  <c r="F1923" i="2"/>
  <c r="K1923" i="2" s="1"/>
  <c r="W1923" i="2" s="1"/>
  <c r="E1923" i="2"/>
  <c r="J1923" i="2" s="1"/>
  <c r="V1923" i="2" s="1"/>
  <c r="D1923" i="2"/>
  <c r="I1923" i="2" s="1"/>
  <c r="U1923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2" i="2" s="1"/>
  <c r="P1921" i="2"/>
  <c r="S1921" i="2" s="1"/>
  <c r="H1921" i="2"/>
  <c r="O1921" i="2" s="1"/>
  <c r="R1921" i="2" s="1"/>
  <c r="F1921" i="2"/>
  <c r="K1921" i="2" s="1"/>
  <c r="W1921" i="2" s="1"/>
  <c r="E1921" i="2"/>
  <c r="J1921" i="2" s="1"/>
  <c r="V1921" i="2" s="1"/>
  <c r="D1921" i="2"/>
  <c r="I1921" i="2" s="1"/>
  <c r="U1921" i="2" s="1"/>
  <c r="P1920" i="2"/>
  <c r="S1920" i="2" s="1"/>
  <c r="H1920" i="2"/>
  <c r="O1920" i="2" s="1"/>
  <c r="R1920" i="2" s="1"/>
  <c r="F1920" i="2"/>
  <c r="K1920" i="2" s="1"/>
  <c r="W1920" i="2" s="1"/>
  <c r="E1920" i="2"/>
  <c r="J1920" i="2" s="1"/>
  <c r="V1920" i="2" s="1"/>
  <c r="D1920" i="2"/>
  <c r="I1920" i="2" s="1"/>
  <c r="U1920" i="2" s="1"/>
  <c r="P1919" i="2"/>
  <c r="S1919" i="2" s="1"/>
  <c r="H1919" i="2"/>
  <c r="O1919" i="2" s="1"/>
  <c r="R1919" i="2" s="1"/>
  <c r="F1919" i="2"/>
  <c r="K1919" i="2" s="1"/>
  <c r="W1919" i="2" s="1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P1917" i="2"/>
  <c r="S1917" i="2" s="1"/>
  <c r="H1917" i="2"/>
  <c r="O1917" i="2" s="1"/>
  <c r="R1917" i="2" s="1"/>
  <c r="F1917" i="2"/>
  <c r="K1917" i="2" s="1"/>
  <c r="W1917" i="2" s="1"/>
  <c r="E1917" i="2"/>
  <c r="J1917" i="2" s="1"/>
  <c r="V1917" i="2" s="1"/>
  <c r="D1917" i="2"/>
  <c r="I1917" i="2" s="1"/>
  <c r="U1917" i="2" s="1"/>
  <c r="P1916" i="2"/>
  <c r="S1916" i="2" s="1"/>
  <c r="H1916" i="2"/>
  <c r="O1916" i="2" s="1"/>
  <c r="R1916" i="2" s="1"/>
  <c r="F1916" i="2"/>
  <c r="K1916" i="2" s="1"/>
  <c r="W1916" i="2" s="1"/>
  <c r="E1916" i="2"/>
  <c r="J1916" i="2" s="1"/>
  <c r="V1916" i="2" s="1"/>
  <c r="D1916" i="2"/>
  <c r="I1916" i="2" s="1"/>
  <c r="U1916" i="2" s="1"/>
  <c r="P1915" i="2"/>
  <c r="S1915" i="2" s="1"/>
  <c r="H1915" i="2"/>
  <c r="O1915" i="2" s="1"/>
  <c r="R1915" i="2" s="1"/>
  <c r="F1915" i="2"/>
  <c r="K1915" i="2" s="1"/>
  <c r="W1915" i="2" s="1"/>
  <c r="E1915" i="2"/>
  <c r="J1915" i="2" s="1"/>
  <c r="V1915" i="2" s="1"/>
  <c r="D1915" i="2"/>
  <c r="I1915" i="2" s="1"/>
  <c r="U1915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4" i="2" s="1"/>
  <c r="P1913" i="2"/>
  <c r="S1913" i="2" s="1"/>
  <c r="H1913" i="2"/>
  <c r="O1913" i="2" s="1"/>
  <c r="R1913" i="2" s="1"/>
  <c r="F1913" i="2"/>
  <c r="K1913" i="2" s="1"/>
  <c r="W1913" i="2" s="1"/>
  <c r="E1913" i="2"/>
  <c r="J1913" i="2" s="1"/>
  <c r="V1913" i="2" s="1"/>
  <c r="D1913" i="2"/>
  <c r="I1913" i="2" s="1"/>
  <c r="U1913" i="2" s="1"/>
  <c r="P1912" i="2"/>
  <c r="S1912" i="2" s="1"/>
  <c r="H1912" i="2"/>
  <c r="O1912" i="2" s="1"/>
  <c r="R1912" i="2" s="1"/>
  <c r="F1912" i="2"/>
  <c r="K1912" i="2" s="1"/>
  <c r="W1912" i="2" s="1"/>
  <c r="E1912" i="2"/>
  <c r="J1912" i="2" s="1"/>
  <c r="V1912" i="2" s="1"/>
  <c r="D1912" i="2"/>
  <c r="I1912" i="2" s="1"/>
  <c r="U1912" i="2" s="1"/>
  <c r="P1911" i="2"/>
  <c r="S1911" i="2" s="1"/>
  <c r="H1911" i="2"/>
  <c r="O1911" i="2" s="1"/>
  <c r="R1911" i="2" s="1"/>
  <c r="F1911" i="2"/>
  <c r="K1911" i="2" s="1"/>
  <c r="W1911" i="2" s="1"/>
  <c r="E1911" i="2"/>
  <c r="J1911" i="2" s="1"/>
  <c r="V1911" i="2" s="1"/>
  <c r="D1911" i="2"/>
  <c r="I1911" i="2" s="1"/>
  <c r="U1911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P1909" i="2"/>
  <c r="S1909" i="2" s="1"/>
  <c r="H1909" i="2"/>
  <c r="O1909" i="2" s="1"/>
  <c r="R1909" i="2" s="1"/>
  <c r="F1909" i="2"/>
  <c r="K1909" i="2" s="1"/>
  <c r="W1909" i="2" s="1"/>
  <c r="E1909" i="2"/>
  <c r="J1909" i="2" s="1"/>
  <c r="V1909" i="2" s="1"/>
  <c r="D1909" i="2"/>
  <c r="I1909" i="2" s="1"/>
  <c r="U1909" i="2" s="1"/>
  <c r="P1908" i="2"/>
  <c r="S1908" i="2" s="1"/>
  <c r="H1908" i="2"/>
  <c r="O1908" i="2" s="1"/>
  <c r="R1908" i="2" s="1"/>
  <c r="F1908" i="2"/>
  <c r="K1908" i="2" s="1"/>
  <c r="W1908" i="2" s="1"/>
  <c r="E1908" i="2"/>
  <c r="J1908" i="2" s="1"/>
  <c r="V1908" i="2" s="1"/>
  <c r="D1908" i="2"/>
  <c r="I1908" i="2" s="1"/>
  <c r="U1908" i="2" s="1"/>
  <c r="P1907" i="2"/>
  <c r="S1907" i="2" s="1"/>
  <c r="H1907" i="2"/>
  <c r="O1907" i="2" s="1"/>
  <c r="R1907" i="2" s="1"/>
  <c r="F1907" i="2"/>
  <c r="K1907" i="2" s="1"/>
  <c r="W1907" i="2" s="1"/>
  <c r="E1907" i="2"/>
  <c r="J1907" i="2" s="1"/>
  <c r="V1907" i="2" s="1"/>
  <c r="D1907" i="2"/>
  <c r="I1907" i="2" s="1"/>
  <c r="U1907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U1906" i="2" s="1"/>
  <c r="P1905" i="2"/>
  <c r="S1905" i="2" s="1"/>
  <c r="H1905" i="2"/>
  <c r="O1905" i="2" s="1"/>
  <c r="R1905" i="2" s="1"/>
  <c r="F1905" i="2"/>
  <c r="K1905" i="2" s="1"/>
  <c r="W1905" i="2" s="1"/>
  <c r="E1905" i="2"/>
  <c r="J1905" i="2" s="1"/>
  <c r="V1905" i="2" s="1"/>
  <c r="D1905" i="2"/>
  <c r="I1905" i="2" s="1"/>
  <c r="U1905" i="2" s="1"/>
  <c r="P1904" i="2"/>
  <c r="S1904" i="2" s="1"/>
  <c r="H1904" i="2"/>
  <c r="O1904" i="2" s="1"/>
  <c r="R1904" i="2" s="1"/>
  <c r="F1904" i="2"/>
  <c r="K1904" i="2" s="1"/>
  <c r="W1904" i="2" s="1"/>
  <c r="E1904" i="2"/>
  <c r="J1904" i="2" s="1"/>
  <c r="V1904" i="2" s="1"/>
  <c r="D1904" i="2"/>
  <c r="I1904" i="2" s="1"/>
  <c r="U1904" i="2" s="1"/>
  <c r="P1903" i="2"/>
  <c r="S1903" i="2" s="1"/>
  <c r="H1903" i="2"/>
  <c r="O1903" i="2" s="1"/>
  <c r="R1903" i="2" s="1"/>
  <c r="F1903" i="2"/>
  <c r="K1903" i="2" s="1"/>
  <c r="W1903" i="2" s="1"/>
  <c r="E1903" i="2"/>
  <c r="J1903" i="2" s="1"/>
  <c r="V1903" i="2" s="1"/>
  <c r="D1903" i="2"/>
  <c r="I1903" i="2" s="1"/>
  <c r="U1903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P1901" i="2"/>
  <c r="S1901" i="2" s="1"/>
  <c r="H1901" i="2"/>
  <c r="O1901" i="2" s="1"/>
  <c r="R1901" i="2" s="1"/>
  <c r="F1901" i="2"/>
  <c r="K1901" i="2" s="1"/>
  <c r="W1901" i="2" s="1"/>
  <c r="E1901" i="2"/>
  <c r="J1901" i="2" s="1"/>
  <c r="V1901" i="2" s="1"/>
  <c r="D1901" i="2"/>
  <c r="I1901" i="2" s="1"/>
  <c r="U1901" i="2" s="1"/>
  <c r="P1900" i="2"/>
  <c r="S1900" i="2" s="1"/>
  <c r="H1900" i="2"/>
  <c r="O1900" i="2" s="1"/>
  <c r="R1900" i="2" s="1"/>
  <c r="F1900" i="2"/>
  <c r="K1900" i="2" s="1"/>
  <c r="W1900" i="2" s="1"/>
  <c r="E1900" i="2"/>
  <c r="J1900" i="2" s="1"/>
  <c r="V1900" i="2" s="1"/>
  <c r="D1900" i="2"/>
  <c r="I1900" i="2" s="1"/>
  <c r="U1900" i="2" s="1"/>
  <c r="H1899" i="2"/>
  <c r="Q1899" i="2" s="1"/>
  <c r="T1899" i="2" s="1"/>
  <c r="F1899" i="2"/>
  <c r="E1899" i="2"/>
  <c r="D1899" i="2"/>
  <c r="I1899" i="2" s="1"/>
  <c r="U1899" i="2" s="1"/>
  <c r="P1898" i="2"/>
  <c r="S1898" i="2" s="1"/>
  <c r="O1898" i="2"/>
  <c r="R1898" i="2" s="1"/>
  <c r="H1898" i="2"/>
  <c r="Q1898" i="2" s="1"/>
  <c r="T1898" i="2" s="1"/>
  <c r="F1898" i="2"/>
  <c r="K1898" i="2" s="1"/>
  <c r="W1898" i="2" s="1"/>
  <c r="E1898" i="2"/>
  <c r="J1898" i="2" s="1"/>
  <c r="V1898" i="2" s="1"/>
  <c r="D1898" i="2"/>
  <c r="I1898" i="2" s="1"/>
  <c r="U1898" i="2" s="1"/>
  <c r="T1897" i="2"/>
  <c r="H1897" i="2"/>
  <c r="Q1897" i="2" s="1"/>
  <c r="F1897" i="2"/>
  <c r="E1897" i="2"/>
  <c r="D1897" i="2"/>
  <c r="I1897" i="2" s="1"/>
  <c r="U1897" i="2" s="1"/>
  <c r="P1896" i="2"/>
  <c r="S1896" i="2" s="1"/>
  <c r="O1896" i="2"/>
  <c r="R1896" i="2" s="1"/>
  <c r="H1896" i="2"/>
  <c r="Q1896" i="2" s="1"/>
  <c r="T1896" i="2" s="1"/>
  <c r="F1896" i="2"/>
  <c r="K1896" i="2" s="1"/>
  <c r="W1896" i="2" s="1"/>
  <c r="E1896" i="2"/>
  <c r="J1896" i="2" s="1"/>
  <c r="V1896" i="2" s="1"/>
  <c r="D1896" i="2"/>
  <c r="I1896" i="2" s="1"/>
  <c r="U1896" i="2" s="1"/>
  <c r="T1895" i="2"/>
  <c r="H1895" i="2"/>
  <c r="Q1895" i="2" s="1"/>
  <c r="F1895" i="2"/>
  <c r="E1895" i="2"/>
  <c r="D1895" i="2"/>
  <c r="I1895" i="2" s="1"/>
  <c r="U1895" i="2" s="1"/>
  <c r="P1894" i="2"/>
  <c r="S1894" i="2" s="1"/>
  <c r="O1894" i="2"/>
  <c r="R1894" i="2" s="1"/>
  <c r="H1894" i="2"/>
  <c r="Q1894" i="2" s="1"/>
  <c r="T1894" i="2" s="1"/>
  <c r="F1894" i="2"/>
  <c r="K1894" i="2" s="1"/>
  <c r="W1894" i="2" s="1"/>
  <c r="E1894" i="2"/>
  <c r="J1894" i="2" s="1"/>
  <c r="V1894" i="2" s="1"/>
  <c r="D1894" i="2"/>
  <c r="I1894" i="2" s="1"/>
  <c r="U1894" i="2" s="1"/>
  <c r="T1893" i="2"/>
  <c r="H1893" i="2"/>
  <c r="Q1893" i="2" s="1"/>
  <c r="F1893" i="2"/>
  <c r="E1893" i="2"/>
  <c r="D1893" i="2"/>
  <c r="I1893" i="2" s="1"/>
  <c r="U1893" i="2" s="1"/>
  <c r="P1892" i="2"/>
  <c r="S1892" i="2" s="1"/>
  <c r="O1892" i="2"/>
  <c r="R1892" i="2" s="1"/>
  <c r="H1892" i="2"/>
  <c r="Q1892" i="2" s="1"/>
  <c r="T1892" i="2" s="1"/>
  <c r="F1892" i="2"/>
  <c r="K1892" i="2" s="1"/>
  <c r="W1892" i="2" s="1"/>
  <c r="E1892" i="2"/>
  <c r="J1892" i="2" s="1"/>
  <c r="V1892" i="2" s="1"/>
  <c r="D1892" i="2"/>
  <c r="I1892" i="2" s="1"/>
  <c r="U1892" i="2" s="1"/>
  <c r="P1891" i="2"/>
  <c r="S1891" i="2" s="1"/>
  <c r="H1891" i="2"/>
  <c r="O1891" i="2" s="1"/>
  <c r="R1891" i="2" s="1"/>
  <c r="F1891" i="2"/>
  <c r="K1891" i="2" s="1"/>
  <c r="W1891" i="2" s="1"/>
  <c r="E1891" i="2"/>
  <c r="J1891" i="2" s="1"/>
  <c r="V1891" i="2" s="1"/>
  <c r="D1891" i="2"/>
  <c r="I1891" i="2" s="1"/>
  <c r="U1891" i="2" s="1"/>
  <c r="P1890" i="2"/>
  <c r="S1890" i="2" s="1"/>
  <c r="H1890" i="2"/>
  <c r="O1890" i="2" s="1"/>
  <c r="R1890" i="2" s="1"/>
  <c r="F1890" i="2"/>
  <c r="K1890" i="2" s="1"/>
  <c r="W1890" i="2" s="1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P1888" i="2"/>
  <c r="S1888" i="2" s="1"/>
  <c r="H1888" i="2"/>
  <c r="O1888" i="2" s="1"/>
  <c r="R1888" i="2" s="1"/>
  <c r="F1888" i="2"/>
  <c r="K1888" i="2" s="1"/>
  <c r="W1888" i="2" s="1"/>
  <c r="E1888" i="2"/>
  <c r="J1888" i="2" s="1"/>
  <c r="V1888" i="2" s="1"/>
  <c r="D1888" i="2"/>
  <c r="I1888" i="2" s="1"/>
  <c r="U1888" i="2" s="1"/>
  <c r="P1887" i="2"/>
  <c r="S1887" i="2" s="1"/>
  <c r="H1887" i="2"/>
  <c r="O1887" i="2" s="1"/>
  <c r="R1887" i="2" s="1"/>
  <c r="F1887" i="2"/>
  <c r="K1887" i="2" s="1"/>
  <c r="W1887" i="2" s="1"/>
  <c r="E1887" i="2"/>
  <c r="J1887" i="2" s="1"/>
  <c r="V1887" i="2" s="1"/>
  <c r="D1887" i="2"/>
  <c r="I1887" i="2" s="1"/>
  <c r="U1887" i="2" s="1"/>
  <c r="P1886" i="2"/>
  <c r="S1886" i="2" s="1"/>
  <c r="H1886" i="2"/>
  <c r="O1886" i="2" s="1"/>
  <c r="R1886" i="2" s="1"/>
  <c r="F1886" i="2"/>
  <c r="K1886" i="2" s="1"/>
  <c r="W1886" i="2" s="1"/>
  <c r="E1886" i="2"/>
  <c r="J1886" i="2" s="1"/>
  <c r="V1886" i="2" s="1"/>
  <c r="D1886" i="2"/>
  <c r="I1886" i="2" s="1"/>
  <c r="U1886" i="2" s="1"/>
  <c r="P1885" i="2"/>
  <c r="S1885" i="2" s="1"/>
  <c r="H1885" i="2"/>
  <c r="O1885" i="2" s="1"/>
  <c r="R1885" i="2" s="1"/>
  <c r="F1885" i="2"/>
  <c r="K1885" i="2" s="1"/>
  <c r="W1885" i="2" s="1"/>
  <c r="E1885" i="2"/>
  <c r="J1885" i="2" s="1"/>
  <c r="V1885" i="2" s="1"/>
  <c r="D1885" i="2"/>
  <c r="I1885" i="2" s="1"/>
  <c r="U1885" i="2" s="1"/>
  <c r="P1884" i="2"/>
  <c r="S1884" i="2" s="1"/>
  <c r="H1884" i="2"/>
  <c r="O1884" i="2" s="1"/>
  <c r="R1884" i="2" s="1"/>
  <c r="F1884" i="2"/>
  <c r="K1884" i="2" s="1"/>
  <c r="W1884" i="2" s="1"/>
  <c r="E1884" i="2"/>
  <c r="J1884" i="2" s="1"/>
  <c r="V1884" i="2" s="1"/>
  <c r="D1884" i="2"/>
  <c r="I1884" i="2" s="1"/>
  <c r="U1884" i="2" s="1"/>
  <c r="P1883" i="2"/>
  <c r="S1883" i="2" s="1"/>
  <c r="H1883" i="2"/>
  <c r="O1883" i="2" s="1"/>
  <c r="R1883" i="2" s="1"/>
  <c r="F1883" i="2"/>
  <c r="K1883" i="2" s="1"/>
  <c r="W1883" i="2" s="1"/>
  <c r="E1883" i="2"/>
  <c r="J1883" i="2" s="1"/>
  <c r="V1883" i="2" s="1"/>
  <c r="D1883" i="2"/>
  <c r="I1883" i="2" s="1"/>
  <c r="U1883" i="2" s="1"/>
  <c r="P1882" i="2"/>
  <c r="S1882" i="2" s="1"/>
  <c r="H1882" i="2"/>
  <c r="O1882" i="2" s="1"/>
  <c r="R1882" i="2" s="1"/>
  <c r="F1882" i="2"/>
  <c r="K1882" i="2" s="1"/>
  <c r="W1882" i="2" s="1"/>
  <c r="E1882" i="2"/>
  <c r="J1882" i="2" s="1"/>
  <c r="V1882" i="2" s="1"/>
  <c r="D1882" i="2"/>
  <c r="I1882" i="2" s="1"/>
  <c r="U1882" i="2" s="1"/>
  <c r="P1881" i="2"/>
  <c r="S1881" i="2" s="1"/>
  <c r="H1881" i="2"/>
  <c r="O1881" i="2" s="1"/>
  <c r="R1881" i="2" s="1"/>
  <c r="F1881" i="2"/>
  <c r="K1881" i="2" s="1"/>
  <c r="W1881" i="2" s="1"/>
  <c r="E1881" i="2"/>
  <c r="J1881" i="2" s="1"/>
  <c r="V1881" i="2" s="1"/>
  <c r="D1881" i="2"/>
  <c r="I1881" i="2" s="1"/>
  <c r="U1881" i="2" s="1"/>
  <c r="P1880" i="2"/>
  <c r="S1880" i="2" s="1"/>
  <c r="H1880" i="2"/>
  <c r="O1880" i="2" s="1"/>
  <c r="R1880" i="2" s="1"/>
  <c r="F1880" i="2"/>
  <c r="K1880" i="2" s="1"/>
  <c r="W1880" i="2" s="1"/>
  <c r="E1880" i="2"/>
  <c r="J1880" i="2" s="1"/>
  <c r="V1880" i="2" s="1"/>
  <c r="D1880" i="2"/>
  <c r="I1880" i="2" s="1"/>
  <c r="U1880" i="2" s="1"/>
  <c r="P1879" i="2"/>
  <c r="S1879" i="2" s="1"/>
  <c r="H1879" i="2"/>
  <c r="O1879" i="2" s="1"/>
  <c r="R1879" i="2" s="1"/>
  <c r="F1879" i="2"/>
  <c r="K1879" i="2" s="1"/>
  <c r="W1879" i="2" s="1"/>
  <c r="E1879" i="2"/>
  <c r="J1879" i="2" s="1"/>
  <c r="V1879" i="2" s="1"/>
  <c r="D1879" i="2"/>
  <c r="I1879" i="2" s="1"/>
  <c r="U1879" i="2" s="1"/>
  <c r="P1878" i="2"/>
  <c r="S1878" i="2" s="1"/>
  <c r="H1878" i="2"/>
  <c r="O1878" i="2" s="1"/>
  <c r="R1878" i="2" s="1"/>
  <c r="F1878" i="2"/>
  <c r="K1878" i="2" s="1"/>
  <c r="W1878" i="2" s="1"/>
  <c r="E1878" i="2"/>
  <c r="J1878" i="2" s="1"/>
  <c r="V1878" i="2" s="1"/>
  <c r="D1878" i="2"/>
  <c r="I1878" i="2" s="1"/>
  <c r="U1878" i="2" s="1"/>
  <c r="P1877" i="2"/>
  <c r="S1877" i="2" s="1"/>
  <c r="H1877" i="2"/>
  <c r="O1877" i="2" s="1"/>
  <c r="R1877" i="2" s="1"/>
  <c r="F1877" i="2"/>
  <c r="K1877" i="2" s="1"/>
  <c r="W1877" i="2" s="1"/>
  <c r="E1877" i="2"/>
  <c r="J1877" i="2" s="1"/>
  <c r="V1877" i="2" s="1"/>
  <c r="D1877" i="2"/>
  <c r="I1877" i="2" s="1"/>
  <c r="U1877" i="2" s="1"/>
  <c r="P1876" i="2"/>
  <c r="S1876" i="2" s="1"/>
  <c r="H1876" i="2"/>
  <c r="O1876" i="2" s="1"/>
  <c r="R1876" i="2" s="1"/>
  <c r="F1876" i="2"/>
  <c r="K1876" i="2" s="1"/>
  <c r="W1876" i="2" s="1"/>
  <c r="E1876" i="2"/>
  <c r="J1876" i="2" s="1"/>
  <c r="V1876" i="2" s="1"/>
  <c r="D1876" i="2"/>
  <c r="I1876" i="2" s="1"/>
  <c r="U1876" i="2" s="1"/>
  <c r="P1875" i="2"/>
  <c r="S1875" i="2" s="1"/>
  <c r="H1875" i="2"/>
  <c r="O1875" i="2" s="1"/>
  <c r="R1875" i="2" s="1"/>
  <c r="F1875" i="2"/>
  <c r="K1875" i="2" s="1"/>
  <c r="W1875" i="2" s="1"/>
  <c r="E1875" i="2"/>
  <c r="J1875" i="2" s="1"/>
  <c r="V1875" i="2" s="1"/>
  <c r="D1875" i="2"/>
  <c r="I1875" i="2" s="1"/>
  <c r="U1875" i="2" s="1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P1873" i="2"/>
  <c r="S1873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I1873" i="2" s="1"/>
  <c r="U1873" i="2" s="1"/>
  <c r="P1872" i="2"/>
  <c r="S1872" i="2" s="1"/>
  <c r="H1872" i="2"/>
  <c r="O1872" i="2" s="1"/>
  <c r="R1872" i="2" s="1"/>
  <c r="F1872" i="2"/>
  <c r="K1872" i="2" s="1"/>
  <c r="W1872" i="2" s="1"/>
  <c r="E1872" i="2"/>
  <c r="J1872" i="2" s="1"/>
  <c r="V1872" i="2" s="1"/>
  <c r="D1872" i="2"/>
  <c r="I1872" i="2" s="1"/>
  <c r="U1872" i="2" s="1"/>
  <c r="P1871" i="2"/>
  <c r="S1871" i="2" s="1"/>
  <c r="H1871" i="2"/>
  <c r="O1871" i="2" s="1"/>
  <c r="R1871" i="2" s="1"/>
  <c r="F1871" i="2"/>
  <c r="K1871" i="2" s="1"/>
  <c r="W1871" i="2" s="1"/>
  <c r="E1871" i="2"/>
  <c r="J1871" i="2" s="1"/>
  <c r="V1871" i="2" s="1"/>
  <c r="D1871" i="2"/>
  <c r="I1871" i="2" s="1"/>
  <c r="U1871" i="2" s="1"/>
  <c r="P1870" i="2"/>
  <c r="S1870" i="2" s="1"/>
  <c r="H1870" i="2"/>
  <c r="O1870" i="2" s="1"/>
  <c r="R1870" i="2" s="1"/>
  <c r="F1870" i="2"/>
  <c r="K1870" i="2" s="1"/>
  <c r="W1870" i="2" s="1"/>
  <c r="E1870" i="2"/>
  <c r="J1870" i="2" s="1"/>
  <c r="V1870" i="2" s="1"/>
  <c r="D1870" i="2"/>
  <c r="I1870" i="2" s="1"/>
  <c r="U1870" i="2" s="1"/>
  <c r="P1869" i="2"/>
  <c r="S1869" i="2" s="1"/>
  <c r="H1869" i="2"/>
  <c r="O1869" i="2" s="1"/>
  <c r="R1869" i="2" s="1"/>
  <c r="F1869" i="2"/>
  <c r="K1869" i="2" s="1"/>
  <c r="W1869" i="2" s="1"/>
  <c r="E1869" i="2"/>
  <c r="J1869" i="2" s="1"/>
  <c r="V1869" i="2" s="1"/>
  <c r="D1869" i="2"/>
  <c r="I1869" i="2" s="1"/>
  <c r="U1869" i="2" s="1"/>
  <c r="P1868" i="2"/>
  <c r="S1868" i="2" s="1"/>
  <c r="H1868" i="2"/>
  <c r="O1868" i="2" s="1"/>
  <c r="R1868" i="2" s="1"/>
  <c r="F1868" i="2"/>
  <c r="K1868" i="2" s="1"/>
  <c r="W1868" i="2" s="1"/>
  <c r="E1868" i="2"/>
  <c r="J1868" i="2" s="1"/>
  <c r="V1868" i="2" s="1"/>
  <c r="D1868" i="2"/>
  <c r="I1868" i="2" s="1"/>
  <c r="U1868" i="2" s="1"/>
  <c r="P1867" i="2"/>
  <c r="S1867" i="2" s="1"/>
  <c r="H1867" i="2"/>
  <c r="O1867" i="2" s="1"/>
  <c r="R1867" i="2" s="1"/>
  <c r="F1867" i="2"/>
  <c r="K1867" i="2" s="1"/>
  <c r="W1867" i="2" s="1"/>
  <c r="E1867" i="2"/>
  <c r="J1867" i="2" s="1"/>
  <c r="V1867" i="2" s="1"/>
  <c r="D1867" i="2"/>
  <c r="I1867" i="2" s="1"/>
  <c r="U1867" i="2" s="1"/>
  <c r="P1866" i="2"/>
  <c r="S1866" i="2" s="1"/>
  <c r="H1866" i="2"/>
  <c r="O1866" i="2" s="1"/>
  <c r="R1866" i="2" s="1"/>
  <c r="F1866" i="2"/>
  <c r="K1866" i="2" s="1"/>
  <c r="W1866" i="2" s="1"/>
  <c r="E1866" i="2"/>
  <c r="J1866" i="2" s="1"/>
  <c r="V1866" i="2" s="1"/>
  <c r="D1866" i="2"/>
  <c r="I1866" i="2" s="1"/>
  <c r="U1866" i="2" s="1"/>
  <c r="P1865" i="2"/>
  <c r="S1865" i="2" s="1"/>
  <c r="H1865" i="2"/>
  <c r="O1865" i="2" s="1"/>
  <c r="R1865" i="2" s="1"/>
  <c r="F1865" i="2"/>
  <c r="K1865" i="2" s="1"/>
  <c r="W1865" i="2" s="1"/>
  <c r="E1865" i="2"/>
  <c r="J1865" i="2" s="1"/>
  <c r="V1865" i="2" s="1"/>
  <c r="D1865" i="2"/>
  <c r="I1865" i="2" s="1"/>
  <c r="U1865" i="2" s="1"/>
  <c r="P1864" i="2"/>
  <c r="S1864" i="2" s="1"/>
  <c r="H1864" i="2"/>
  <c r="O1864" i="2" s="1"/>
  <c r="R1864" i="2" s="1"/>
  <c r="F1864" i="2"/>
  <c r="K1864" i="2" s="1"/>
  <c r="W1864" i="2" s="1"/>
  <c r="E1864" i="2"/>
  <c r="J1864" i="2" s="1"/>
  <c r="V1864" i="2" s="1"/>
  <c r="D1864" i="2"/>
  <c r="I1864" i="2" s="1"/>
  <c r="U1864" i="2" s="1"/>
  <c r="P1863" i="2"/>
  <c r="S1863" i="2" s="1"/>
  <c r="H1863" i="2"/>
  <c r="O1863" i="2" s="1"/>
  <c r="R1863" i="2" s="1"/>
  <c r="F1863" i="2"/>
  <c r="K1863" i="2" s="1"/>
  <c r="W1863" i="2" s="1"/>
  <c r="E1863" i="2"/>
  <c r="J1863" i="2" s="1"/>
  <c r="V1863" i="2" s="1"/>
  <c r="D1863" i="2"/>
  <c r="I1863" i="2" s="1"/>
  <c r="U1863" i="2" s="1"/>
  <c r="P1862" i="2"/>
  <c r="S1862" i="2" s="1"/>
  <c r="H1862" i="2"/>
  <c r="O1862" i="2" s="1"/>
  <c r="R1862" i="2" s="1"/>
  <c r="F1862" i="2"/>
  <c r="K1862" i="2" s="1"/>
  <c r="W1862" i="2" s="1"/>
  <c r="E1862" i="2"/>
  <c r="J1862" i="2" s="1"/>
  <c r="V1862" i="2" s="1"/>
  <c r="D1862" i="2"/>
  <c r="I1862" i="2" s="1"/>
  <c r="U1862" i="2" s="1"/>
  <c r="P1861" i="2"/>
  <c r="S1861" i="2" s="1"/>
  <c r="H1861" i="2"/>
  <c r="F1861" i="2"/>
  <c r="K1861" i="2" s="1"/>
  <c r="W1861" i="2" s="1"/>
  <c r="E1861" i="2"/>
  <c r="J1861" i="2" s="1"/>
  <c r="V1861" i="2" s="1"/>
  <c r="D1861" i="2"/>
  <c r="I1861" i="2" s="1"/>
  <c r="U1861" i="2" s="1"/>
  <c r="T1860" i="2"/>
  <c r="H1860" i="2"/>
  <c r="Q1860" i="2" s="1"/>
  <c r="F1860" i="2"/>
  <c r="E1860" i="2"/>
  <c r="D1860" i="2"/>
  <c r="I1860" i="2" s="1"/>
  <c r="U1860" i="2" s="1"/>
  <c r="P1859" i="2"/>
  <c r="S1859" i="2" s="1"/>
  <c r="O1859" i="2"/>
  <c r="R1859" i="2" s="1"/>
  <c r="H1859" i="2"/>
  <c r="Q1859" i="2" s="1"/>
  <c r="T1859" i="2" s="1"/>
  <c r="F1859" i="2"/>
  <c r="K1859" i="2" s="1"/>
  <c r="W1859" i="2" s="1"/>
  <c r="E1859" i="2"/>
  <c r="J1859" i="2" s="1"/>
  <c r="V1859" i="2" s="1"/>
  <c r="D1859" i="2"/>
  <c r="I1859" i="2" s="1"/>
  <c r="U1859" i="2" s="1"/>
  <c r="T1858" i="2"/>
  <c r="H1858" i="2"/>
  <c r="Q1858" i="2" s="1"/>
  <c r="F1858" i="2"/>
  <c r="E1858" i="2"/>
  <c r="D1858" i="2"/>
  <c r="I1858" i="2" s="1"/>
  <c r="U1858" i="2" s="1"/>
  <c r="P1857" i="2"/>
  <c r="S1857" i="2" s="1"/>
  <c r="O1857" i="2"/>
  <c r="R1857" i="2" s="1"/>
  <c r="H1857" i="2"/>
  <c r="Q1857" i="2" s="1"/>
  <c r="T1857" i="2" s="1"/>
  <c r="F1857" i="2"/>
  <c r="K1857" i="2" s="1"/>
  <c r="W1857" i="2" s="1"/>
  <c r="E1857" i="2"/>
  <c r="J1857" i="2" s="1"/>
  <c r="V1857" i="2" s="1"/>
  <c r="D1857" i="2"/>
  <c r="I1857" i="2" s="1"/>
  <c r="U1857" i="2" s="1"/>
  <c r="T1856" i="2"/>
  <c r="H1856" i="2"/>
  <c r="Q1856" i="2" s="1"/>
  <c r="F1856" i="2"/>
  <c r="E1856" i="2"/>
  <c r="D1856" i="2"/>
  <c r="I1856" i="2" s="1"/>
  <c r="U1856" i="2" s="1"/>
  <c r="P1855" i="2"/>
  <c r="S1855" i="2" s="1"/>
  <c r="O1855" i="2"/>
  <c r="R1855" i="2" s="1"/>
  <c r="H1855" i="2"/>
  <c r="Q1855" i="2" s="1"/>
  <c r="T1855" i="2" s="1"/>
  <c r="F1855" i="2"/>
  <c r="K1855" i="2" s="1"/>
  <c r="W1855" i="2" s="1"/>
  <c r="E1855" i="2"/>
  <c r="J1855" i="2" s="1"/>
  <c r="V1855" i="2" s="1"/>
  <c r="D1855" i="2"/>
  <c r="I1855" i="2" s="1"/>
  <c r="U1855" i="2" s="1"/>
  <c r="T1854" i="2"/>
  <c r="H1854" i="2"/>
  <c r="Q1854" i="2" s="1"/>
  <c r="F1854" i="2"/>
  <c r="E1854" i="2"/>
  <c r="D1854" i="2"/>
  <c r="I1854" i="2" s="1"/>
  <c r="U1854" i="2" s="1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T1852" i="2"/>
  <c r="H1852" i="2"/>
  <c r="Q1852" i="2" s="1"/>
  <c r="F1852" i="2"/>
  <c r="E1852" i="2"/>
  <c r="D1852" i="2"/>
  <c r="I1852" i="2" s="1"/>
  <c r="U1852" i="2" s="1"/>
  <c r="P1851" i="2"/>
  <c r="S1851" i="2" s="1"/>
  <c r="O1851" i="2"/>
  <c r="R1851" i="2" s="1"/>
  <c r="H1851" i="2"/>
  <c r="Q1851" i="2" s="1"/>
  <c r="T1851" i="2" s="1"/>
  <c r="F1851" i="2"/>
  <c r="K1851" i="2" s="1"/>
  <c r="W1851" i="2" s="1"/>
  <c r="E1851" i="2"/>
  <c r="J1851" i="2" s="1"/>
  <c r="V1851" i="2" s="1"/>
  <c r="D1851" i="2"/>
  <c r="I1851" i="2" s="1"/>
  <c r="U1851" i="2" s="1"/>
  <c r="T1850" i="2"/>
  <c r="H1850" i="2"/>
  <c r="Q1850" i="2" s="1"/>
  <c r="F1850" i="2"/>
  <c r="E1850" i="2"/>
  <c r="D1850" i="2"/>
  <c r="I1850" i="2" s="1"/>
  <c r="U1850" i="2" s="1"/>
  <c r="P1849" i="2"/>
  <c r="S1849" i="2" s="1"/>
  <c r="H1849" i="2"/>
  <c r="F1849" i="2"/>
  <c r="E1849" i="2"/>
  <c r="J1849" i="2" s="1"/>
  <c r="V1849" i="2" s="1"/>
  <c r="D1849" i="2"/>
  <c r="I1849" i="2" s="1"/>
  <c r="U1849" i="2" s="1"/>
  <c r="Q1848" i="2"/>
  <c r="T1848" i="2" s="1"/>
  <c r="H1848" i="2"/>
  <c r="P1848" i="2" s="1"/>
  <c r="S1848" i="2" s="1"/>
  <c r="F1848" i="2"/>
  <c r="E1848" i="2"/>
  <c r="J1848" i="2" s="1"/>
  <c r="V1848" i="2" s="1"/>
  <c r="D1848" i="2"/>
  <c r="I1848" i="2" s="1"/>
  <c r="U1848" i="2" s="1"/>
  <c r="W1847" i="2"/>
  <c r="Q1847" i="2"/>
  <c r="T1847" i="2" s="1"/>
  <c r="O1847" i="2"/>
  <c r="R1847" i="2" s="1"/>
  <c r="H1847" i="2"/>
  <c r="P1847" i="2" s="1"/>
  <c r="S1847" i="2" s="1"/>
  <c r="F1847" i="2"/>
  <c r="K1847" i="2" s="1"/>
  <c r="E1847" i="2"/>
  <c r="J1847" i="2" s="1"/>
  <c r="V1847" i="2" s="1"/>
  <c r="D1847" i="2"/>
  <c r="I1847" i="2" s="1"/>
  <c r="U1847" i="2" s="1"/>
  <c r="P1846" i="2"/>
  <c r="S1846" i="2" s="1"/>
  <c r="H1846" i="2"/>
  <c r="O1846" i="2" s="1"/>
  <c r="R1846" i="2" s="1"/>
  <c r="F1846" i="2"/>
  <c r="K1846" i="2" s="1"/>
  <c r="W1846" i="2" s="1"/>
  <c r="E1846" i="2"/>
  <c r="J1846" i="2" s="1"/>
  <c r="V1846" i="2" s="1"/>
  <c r="D1846" i="2"/>
  <c r="I1846" i="2" s="1"/>
  <c r="U1846" i="2" s="1"/>
  <c r="P1845" i="2"/>
  <c r="S1845" i="2" s="1"/>
  <c r="H1845" i="2"/>
  <c r="O1845" i="2" s="1"/>
  <c r="R1845" i="2" s="1"/>
  <c r="F1845" i="2"/>
  <c r="K1845" i="2" s="1"/>
  <c r="W1845" i="2" s="1"/>
  <c r="E1845" i="2"/>
  <c r="J1845" i="2" s="1"/>
  <c r="V1845" i="2" s="1"/>
  <c r="D1845" i="2"/>
  <c r="I1845" i="2" s="1"/>
  <c r="U1845" i="2" s="1"/>
  <c r="P1844" i="2"/>
  <c r="S1844" i="2" s="1"/>
  <c r="H1844" i="2"/>
  <c r="O1844" i="2" s="1"/>
  <c r="R1844" i="2" s="1"/>
  <c r="F1844" i="2"/>
  <c r="K1844" i="2" s="1"/>
  <c r="W1844" i="2" s="1"/>
  <c r="E1844" i="2"/>
  <c r="J1844" i="2" s="1"/>
  <c r="V1844" i="2" s="1"/>
  <c r="D1844" i="2"/>
  <c r="I1844" i="2" s="1"/>
  <c r="U1844" i="2" s="1"/>
  <c r="P1843" i="2"/>
  <c r="S1843" i="2" s="1"/>
  <c r="H1843" i="2"/>
  <c r="O1843" i="2" s="1"/>
  <c r="R1843" i="2" s="1"/>
  <c r="F1843" i="2"/>
  <c r="K1843" i="2" s="1"/>
  <c r="W1843" i="2" s="1"/>
  <c r="E1843" i="2"/>
  <c r="J1843" i="2" s="1"/>
  <c r="V1843" i="2" s="1"/>
  <c r="D1843" i="2"/>
  <c r="I1843" i="2" s="1"/>
  <c r="U1843" i="2" s="1"/>
  <c r="P1842" i="2"/>
  <c r="S1842" i="2" s="1"/>
  <c r="H1842" i="2"/>
  <c r="O1842" i="2" s="1"/>
  <c r="R1842" i="2" s="1"/>
  <c r="F1842" i="2"/>
  <c r="K1842" i="2" s="1"/>
  <c r="W1842" i="2" s="1"/>
  <c r="E1842" i="2"/>
  <c r="J1842" i="2" s="1"/>
  <c r="V1842" i="2" s="1"/>
  <c r="D1842" i="2"/>
  <c r="I1842" i="2" s="1"/>
  <c r="U1842" i="2" s="1"/>
  <c r="P1841" i="2"/>
  <c r="S1841" i="2" s="1"/>
  <c r="H1841" i="2"/>
  <c r="O1841" i="2" s="1"/>
  <c r="R1841" i="2" s="1"/>
  <c r="F1841" i="2"/>
  <c r="K1841" i="2" s="1"/>
  <c r="W1841" i="2" s="1"/>
  <c r="E1841" i="2"/>
  <c r="J1841" i="2" s="1"/>
  <c r="V1841" i="2" s="1"/>
  <c r="D1841" i="2"/>
  <c r="I1841" i="2" s="1"/>
  <c r="U1841" i="2" s="1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P1839" i="2"/>
  <c r="S1839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I1839" i="2" s="1"/>
  <c r="U1839" i="2" s="1"/>
  <c r="P1838" i="2"/>
  <c r="S1838" i="2" s="1"/>
  <c r="H1838" i="2"/>
  <c r="O1838" i="2" s="1"/>
  <c r="R1838" i="2" s="1"/>
  <c r="F1838" i="2"/>
  <c r="K1838" i="2" s="1"/>
  <c r="W1838" i="2" s="1"/>
  <c r="E1838" i="2"/>
  <c r="J1838" i="2" s="1"/>
  <c r="V1838" i="2" s="1"/>
  <c r="D1838" i="2"/>
  <c r="I1838" i="2" s="1"/>
  <c r="U1838" i="2" s="1"/>
  <c r="P1837" i="2"/>
  <c r="S1837" i="2" s="1"/>
  <c r="H1837" i="2"/>
  <c r="O1837" i="2" s="1"/>
  <c r="R1837" i="2" s="1"/>
  <c r="F1837" i="2"/>
  <c r="K1837" i="2" s="1"/>
  <c r="W1837" i="2" s="1"/>
  <c r="E1837" i="2"/>
  <c r="J1837" i="2" s="1"/>
  <c r="V1837" i="2" s="1"/>
  <c r="D1837" i="2"/>
  <c r="I1837" i="2" s="1"/>
  <c r="U1837" i="2" s="1"/>
  <c r="P1836" i="2"/>
  <c r="S1836" i="2" s="1"/>
  <c r="H1836" i="2"/>
  <c r="O1836" i="2" s="1"/>
  <c r="R1836" i="2" s="1"/>
  <c r="F1836" i="2"/>
  <c r="K1836" i="2" s="1"/>
  <c r="W1836" i="2" s="1"/>
  <c r="E1836" i="2"/>
  <c r="J1836" i="2" s="1"/>
  <c r="V1836" i="2" s="1"/>
  <c r="D1836" i="2"/>
  <c r="I1836" i="2" s="1"/>
  <c r="U1836" i="2" s="1"/>
  <c r="P1835" i="2"/>
  <c r="S1835" i="2" s="1"/>
  <c r="H1835" i="2"/>
  <c r="O1835" i="2" s="1"/>
  <c r="R1835" i="2" s="1"/>
  <c r="F1835" i="2"/>
  <c r="K1835" i="2" s="1"/>
  <c r="W1835" i="2" s="1"/>
  <c r="E1835" i="2"/>
  <c r="J1835" i="2" s="1"/>
  <c r="V1835" i="2" s="1"/>
  <c r="D1835" i="2"/>
  <c r="I1835" i="2" s="1"/>
  <c r="U1835" i="2" s="1"/>
  <c r="P1834" i="2"/>
  <c r="S1834" i="2" s="1"/>
  <c r="H1834" i="2"/>
  <c r="O1834" i="2" s="1"/>
  <c r="R1834" i="2" s="1"/>
  <c r="F1834" i="2"/>
  <c r="K1834" i="2" s="1"/>
  <c r="W1834" i="2" s="1"/>
  <c r="E1834" i="2"/>
  <c r="J1834" i="2" s="1"/>
  <c r="V1834" i="2" s="1"/>
  <c r="D1834" i="2"/>
  <c r="I1834" i="2" s="1"/>
  <c r="U1834" i="2" s="1"/>
  <c r="P1833" i="2"/>
  <c r="S1833" i="2" s="1"/>
  <c r="H1833" i="2"/>
  <c r="O1833" i="2" s="1"/>
  <c r="R1833" i="2" s="1"/>
  <c r="F1833" i="2"/>
  <c r="K1833" i="2" s="1"/>
  <c r="W1833" i="2" s="1"/>
  <c r="E1833" i="2"/>
  <c r="J1833" i="2" s="1"/>
  <c r="V1833" i="2" s="1"/>
  <c r="D1833" i="2"/>
  <c r="I1833" i="2" s="1"/>
  <c r="U1833" i="2" s="1"/>
  <c r="P1832" i="2"/>
  <c r="S1832" i="2" s="1"/>
  <c r="H1832" i="2"/>
  <c r="O1832" i="2" s="1"/>
  <c r="R1832" i="2" s="1"/>
  <c r="F1832" i="2"/>
  <c r="K1832" i="2" s="1"/>
  <c r="W1832" i="2" s="1"/>
  <c r="E1832" i="2"/>
  <c r="J1832" i="2" s="1"/>
  <c r="V1832" i="2" s="1"/>
  <c r="D1832" i="2"/>
  <c r="I1832" i="2" s="1"/>
  <c r="U1832" i="2" s="1"/>
  <c r="P1831" i="2"/>
  <c r="S1831" i="2" s="1"/>
  <c r="H1831" i="2"/>
  <c r="O1831" i="2" s="1"/>
  <c r="R1831" i="2" s="1"/>
  <c r="F1831" i="2"/>
  <c r="K1831" i="2" s="1"/>
  <c r="W1831" i="2" s="1"/>
  <c r="E1831" i="2"/>
  <c r="J1831" i="2" s="1"/>
  <c r="V1831" i="2" s="1"/>
  <c r="D1831" i="2"/>
  <c r="I1831" i="2" s="1"/>
  <c r="U1831" i="2" s="1"/>
  <c r="P1830" i="2"/>
  <c r="S1830" i="2" s="1"/>
  <c r="H1830" i="2"/>
  <c r="O1830" i="2" s="1"/>
  <c r="R1830" i="2" s="1"/>
  <c r="F1830" i="2"/>
  <c r="K1830" i="2" s="1"/>
  <c r="W1830" i="2" s="1"/>
  <c r="E1830" i="2"/>
  <c r="J1830" i="2" s="1"/>
  <c r="V1830" i="2" s="1"/>
  <c r="D1830" i="2"/>
  <c r="I1830" i="2" s="1"/>
  <c r="U1830" i="2" s="1"/>
  <c r="P1829" i="2"/>
  <c r="S1829" i="2" s="1"/>
  <c r="H1829" i="2"/>
  <c r="O1829" i="2" s="1"/>
  <c r="R1829" i="2" s="1"/>
  <c r="F1829" i="2"/>
  <c r="K1829" i="2" s="1"/>
  <c r="W1829" i="2" s="1"/>
  <c r="E1829" i="2"/>
  <c r="J1829" i="2" s="1"/>
  <c r="V1829" i="2" s="1"/>
  <c r="D1829" i="2"/>
  <c r="I1829" i="2" s="1"/>
  <c r="U1829" i="2" s="1"/>
  <c r="P1828" i="2"/>
  <c r="S1828" i="2" s="1"/>
  <c r="H1828" i="2"/>
  <c r="O1828" i="2" s="1"/>
  <c r="R1828" i="2" s="1"/>
  <c r="F1828" i="2"/>
  <c r="K1828" i="2" s="1"/>
  <c r="W1828" i="2" s="1"/>
  <c r="E1828" i="2"/>
  <c r="J1828" i="2" s="1"/>
  <c r="V1828" i="2" s="1"/>
  <c r="D1828" i="2"/>
  <c r="I1828" i="2" s="1"/>
  <c r="U1828" i="2" s="1"/>
  <c r="P1827" i="2"/>
  <c r="S1827" i="2" s="1"/>
  <c r="H1827" i="2"/>
  <c r="O1827" i="2" s="1"/>
  <c r="R1827" i="2" s="1"/>
  <c r="F1827" i="2"/>
  <c r="K1827" i="2" s="1"/>
  <c r="W1827" i="2" s="1"/>
  <c r="E1827" i="2"/>
  <c r="J1827" i="2" s="1"/>
  <c r="V1827" i="2" s="1"/>
  <c r="D1827" i="2"/>
  <c r="I1827" i="2" s="1"/>
  <c r="U1827" i="2" s="1"/>
  <c r="P1826" i="2"/>
  <c r="S1826" i="2" s="1"/>
  <c r="H1826" i="2"/>
  <c r="O1826" i="2" s="1"/>
  <c r="R1826" i="2" s="1"/>
  <c r="F1826" i="2"/>
  <c r="K1826" i="2" s="1"/>
  <c r="W1826" i="2" s="1"/>
  <c r="E1826" i="2"/>
  <c r="J1826" i="2" s="1"/>
  <c r="V1826" i="2" s="1"/>
  <c r="D1826" i="2"/>
  <c r="I1826" i="2" s="1"/>
  <c r="U1826" i="2" s="1"/>
  <c r="P1825" i="2"/>
  <c r="S1825" i="2" s="1"/>
  <c r="H1825" i="2"/>
  <c r="O1825" i="2" s="1"/>
  <c r="R1825" i="2" s="1"/>
  <c r="F1825" i="2"/>
  <c r="K1825" i="2" s="1"/>
  <c r="W1825" i="2" s="1"/>
  <c r="E1825" i="2"/>
  <c r="J1825" i="2" s="1"/>
  <c r="V1825" i="2" s="1"/>
  <c r="D1825" i="2"/>
  <c r="I1825" i="2" s="1"/>
  <c r="U1825" i="2" s="1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P1823" i="2"/>
  <c r="S1823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I1823" i="2" s="1"/>
  <c r="U1823" i="2" s="1"/>
  <c r="P1822" i="2"/>
  <c r="S1822" i="2" s="1"/>
  <c r="H1822" i="2"/>
  <c r="O1822" i="2" s="1"/>
  <c r="R1822" i="2" s="1"/>
  <c r="F1822" i="2"/>
  <c r="K1822" i="2" s="1"/>
  <c r="W1822" i="2" s="1"/>
  <c r="E1822" i="2"/>
  <c r="J1822" i="2" s="1"/>
  <c r="V1822" i="2" s="1"/>
  <c r="D1822" i="2"/>
  <c r="I1822" i="2" s="1"/>
  <c r="U1822" i="2" s="1"/>
  <c r="P1821" i="2"/>
  <c r="S1821" i="2" s="1"/>
  <c r="H1821" i="2"/>
  <c r="O1821" i="2" s="1"/>
  <c r="R1821" i="2" s="1"/>
  <c r="F1821" i="2"/>
  <c r="K1821" i="2" s="1"/>
  <c r="W1821" i="2" s="1"/>
  <c r="E1821" i="2"/>
  <c r="J1821" i="2" s="1"/>
  <c r="V1821" i="2" s="1"/>
  <c r="D1821" i="2"/>
  <c r="I1821" i="2" s="1"/>
  <c r="U1821" i="2" s="1"/>
  <c r="P1820" i="2"/>
  <c r="S1820" i="2" s="1"/>
  <c r="H1820" i="2"/>
  <c r="O1820" i="2" s="1"/>
  <c r="R1820" i="2" s="1"/>
  <c r="F1820" i="2"/>
  <c r="K1820" i="2" s="1"/>
  <c r="W1820" i="2" s="1"/>
  <c r="E1820" i="2"/>
  <c r="J1820" i="2" s="1"/>
  <c r="V1820" i="2" s="1"/>
  <c r="D1820" i="2"/>
  <c r="I1820" i="2" s="1"/>
  <c r="U1820" i="2" s="1"/>
  <c r="P1819" i="2"/>
  <c r="S1819" i="2" s="1"/>
  <c r="H1819" i="2"/>
  <c r="O1819" i="2" s="1"/>
  <c r="R1819" i="2" s="1"/>
  <c r="F1819" i="2"/>
  <c r="K1819" i="2" s="1"/>
  <c r="W1819" i="2" s="1"/>
  <c r="E1819" i="2"/>
  <c r="J1819" i="2" s="1"/>
  <c r="V1819" i="2" s="1"/>
  <c r="D1819" i="2"/>
  <c r="I1819" i="2" s="1"/>
  <c r="U1819" i="2" s="1"/>
  <c r="P1818" i="2"/>
  <c r="S1818" i="2" s="1"/>
  <c r="H1818" i="2"/>
  <c r="O1818" i="2" s="1"/>
  <c r="R1818" i="2" s="1"/>
  <c r="F1818" i="2"/>
  <c r="K1818" i="2" s="1"/>
  <c r="W1818" i="2" s="1"/>
  <c r="E1818" i="2"/>
  <c r="J1818" i="2" s="1"/>
  <c r="V1818" i="2" s="1"/>
  <c r="D1818" i="2"/>
  <c r="I1818" i="2" s="1"/>
  <c r="U1818" i="2" s="1"/>
  <c r="T1817" i="2"/>
  <c r="P1817" i="2"/>
  <c r="S1817" i="2" s="1"/>
  <c r="O1817" i="2"/>
  <c r="R1817" i="2" s="1"/>
  <c r="H1817" i="2"/>
  <c r="Q1817" i="2" s="1"/>
  <c r="F1817" i="2"/>
  <c r="K1817" i="2" s="1"/>
  <c r="W1817" i="2" s="1"/>
  <c r="E1817" i="2"/>
  <c r="J1817" i="2" s="1"/>
  <c r="V1817" i="2" s="1"/>
  <c r="D1817" i="2"/>
  <c r="I1817" i="2" s="1"/>
  <c r="U1817" i="2" s="1"/>
  <c r="H1816" i="2"/>
  <c r="Q1816" i="2" s="1"/>
  <c r="T1816" i="2" s="1"/>
  <c r="F1816" i="2"/>
  <c r="E1816" i="2"/>
  <c r="D1816" i="2"/>
  <c r="I1816" i="2" s="1"/>
  <c r="U1816" i="2" s="1"/>
  <c r="W1815" i="2"/>
  <c r="T1815" i="2"/>
  <c r="P1815" i="2"/>
  <c r="S1815" i="2" s="1"/>
  <c r="O1815" i="2"/>
  <c r="R1815" i="2" s="1"/>
  <c r="H1815" i="2"/>
  <c r="Q1815" i="2" s="1"/>
  <c r="F1815" i="2"/>
  <c r="K1815" i="2" s="1"/>
  <c r="E1815" i="2"/>
  <c r="J1815" i="2" s="1"/>
  <c r="V1815" i="2" s="1"/>
  <c r="D1815" i="2"/>
  <c r="I1815" i="2" s="1"/>
  <c r="U1815" i="2" s="1"/>
  <c r="H1814" i="2"/>
  <c r="Q1814" i="2" s="1"/>
  <c r="T1814" i="2" s="1"/>
  <c r="F1814" i="2"/>
  <c r="E1814" i="2"/>
  <c r="D1814" i="2"/>
  <c r="I1814" i="2" s="1"/>
  <c r="U1814" i="2" s="1"/>
  <c r="W1813" i="2"/>
  <c r="T1813" i="2"/>
  <c r="P1813" i="2"/>
  <c r="S1813" i="2" s="1"/>
  <c r="O1813" i="2"/>
  <c r="R1813" i="2" s="1"/>
  <c r="H1813" i="2"/>
  <c r="Q1813" i="2" s="1"/>
  <c r="F1813" i="2"/>
  <c r="K1813" i="2" s="1"/>
  <c r="E1813" i="2"/>
  <c r="J1813" i="2" s="1"/>
  <c r="V1813" i="2" s="1"/>
  <c r="D1813" i="2"/>
  <c r="I1813" i="2" s="1"/>
  <c r="U1813" i="2" s="1"/>
  <c r="H1812" i="2"/>
  <c r="Q1812" i="2" s="1"/>
  <c r="T1812" i="2" s="1"/>
  <c r="F1812" i="2"/>
  <c r="E1812" i="2"/>
  <c r="D1812" i="2"/>
  <c r="I1812" i="2" s="1"/>
  <c r="U1812" i="2" s="1"/>
  <c r="W1811" i="2"/>
  <c r="T1811" i="2"/>
  <c r="P1811" i="2"/>
  <c r="S1811" i="2" s="1"/>
  <c r="O1811" i="2"/>
  <c r="R1811" i="2" s="1"/>
  <c r="H1811" i="2"/>
  <c r="Q1811" i="2" s="1"/>
  <c r="F1811" i="2"/>
  <c r="K1811" i="2" s="1"/>
  <c r="E1811" i="2"/>
  <c r="J1811" i="2" s="1"/>
  <c r="V1811" i="2" s="1"/>
  <c r="D1811" i="2"/>
  <c r="I1811" i="2" s="1"/>
  <c r="U1811" i="2" s="1"/>
  <c r="H1810" i="2"/>
  <c r="Q1810" i="2" s="1"/>
  <c r="T1810" i="2" s="1"/>
  <c r="F1810" i="2"/>
  <c r="E1810" i="2"/>
  <c r="D1810" i="2"/>
  <c r="I1810" i="2" s="1"/>
  <c r="U1810" i="2" s="1"/>
  <c r="W1809" i="2"/>
  <c r="T1809" i="2"/>
  <c r="P1809" i="2"/>
  <c r="S1809" i="2" s="1"/>
  <c r="O1809" i="2"/>
  <c r="R1809" i="2" s="1"/>
  <c r="H1809" i="2"/>
  <c r="Q1809" i="2" s="1"/>
  <c r="F1809" i="2"/>
  <c r="K1809" i="2" s="1"/>
  <c r="E1809" i="2"/>
  <c r="J1809" i="2" s="1"/>
  <c r="V1809" i="2" s="1"/>
  <c r="D1809" i="2"/>
  <c r="I1809" i="2" s="1"/>
  <c r="U1809" i="2" s="1"/>
  <c r="H1808" i="2"/>
  <c r="Q1808" i="2" s="1"/>
  <c r="T1808" i="2" s="1"/>
  <c r="F1808" i="2"/>
  <c r="E1808" i="2"/>
  <c r="D1808" i="2"/>
  <c r="I1808" i="2" s="1"/>
  <c r="U1808" i="2" s="1"/>
  <c r="W1807" i="2"/>
  <c r="T1807" i="2"/>
  <c r="P1807" i="2"/>
  <c r="S1807" i="2" s="1"/>
  <c r="O1807" i="2"/>
  <c r="R1807" i="2" s="1"/>
  <c r="H1807" i="2"/>
  <c r="Q1807" i="2" s="1"/>
  <c r="F1807" i="2"/>
  <c r="K1807" i="2" s="1"/>
  <c r="E1807" i="2"/>
  <c r="J1807" i="2" s="1"/>
  <c r="V1807" i="2" s="1"/>
  <c r="D1807" i="2"/>
  <c r="I1807" i="2" s="1"/>
  <c r="U1807" i="2" s="1"/>
  <c r="H1806" i="2"/>
  <c r="Q1806" i="2" s="1"/>
  <c r="T1806" i="2" s="1"/>
  <c r="F1806" i="2"/>
  <c r="E1806" i="2"/>
  <c r="D1806" i="2"/>
  <c r="I1806" i="2" s="1"/>
  <c r="U1806" i="2" s="1"/>
  <c r="Q1805" i="2"/>
  <c r="T1805" i="2" s="1"/>
  <c r="H1805" i="2"/>
  <c r="P1805" i="2" s="1"/>
  <c r="S1805" i="2" s="1"/>
  <c r="F1805" i="2"/>
  <c r="E1805" i="2"/>
  <c r="J1805" i="2" s="1"/>
  <c r="V1805" i="2" s="1"/>
  <c r="D1805" i="2"/>
  <c r="I1805" i="2" s="1"/>
  <c r="U1805" i="2" s="1"/>
  <c r="W1804" i="2"/>
  <c r="Q1804" i="2"/>
  <c r="T1804" i="2" s="1"/>
  <c r="O1804" i="2"/>
  <c r="R1804" i="2" s="1"/>
  <c r="H1804" i="2"/>
  <c r="P1804" i="2" s="1"/>
  <c r="S1804" i="2" s="1"/>
  <c r="F1804" i="2"/>
  <c r="K1804" i="2" s="1"/>
  <c r="E1804" i="2"/>
  <c r="J1804" i="2" s="1"/>
  <c r="V1804" i="2" s="1"/>
  <c r="D1804" i="2"/>
  <c r="I1804" i="2" s="1"/>
  <c r="U1804" i="2" s="1"/>
  <c r="O1803" i="2"/>
  <c r="R1803" i="2" s="1"/>
  <c r="H1803" i="2"/>
  <c r="Q1803" i="2" s="1"/>
  <c r="T1803" i="2" s="1"/>
  <c r="F1803" i="2"/>
  <c r="K1803" i="2" s="1"/>
  <c r="W1803" i="2" s="1"/>
  <c r="E1803" i="2"/>
  <c r="J1803" i="2" s="1"/>
  <c r="V1803" i="2" s="1"/>
  <c r="D1803" i="2"/>
  <c r="I1803" i="2" s="1"/>
  <c r="U1803" i="2" s="1"/>
  <c r="H1802" i="2"/>
  <c r="O1802" i="2" s="1"/>
  <c r="R1802" i="2" s="1"/>
  <c r="F1802" i="2"/>
  <c r="E1802" i="2"/>
  <c r="J1802" i="2" s="1"/>
  <c r="V1802" i="2" s="1"/>
  <c r="D1802" i="2"/>
  <c r="I1802" i="2" s="1"/>
  <c r="U1802" i="2" s="1"/>
  <c r="Q1801" i="2"/>
  <c r="T1801" i="2" s="1"/>
  <c r="H1801" i="2"/>
  <c r="P1801" i="2" s="1"/>
  <c r="S1801" i="2" s="1"/>
  <c r="F1801" i="2"/>
  <c r="E1801" i="2"/>
  <c r="J1801" i="2" s="1"/>
  <c r="V1801" i="2" s="1"/>
  <c r="D1801" i="2"/>
  <c r="I1801" i="2" s="1"/>
  <c r="U1801" i="2" s="1"/>
  <c r="W1800" i="2"/>
  <c r="Q1800" i="2"/>
  <c r="T1800" i="2" s="1"/>
  <c r="O1800" i="2"/>
  <c r="R1800" i="2" s="1"/>
  <c r="H1800" i="2"/>
  <c r="P1800" i="2" s="1"/>
  <c r="S1800" i="2" s="1"/>
  <c r="F1800" i="2"/>
  <c r="K1800" i="2" s="1"/>
  <c r="E1800" i="2"/>
  <c r="J1800" i="2" s="1"/>
  <c r="V1800" i="2" s="1"/>
  <c r="D1800" i="2"/>
  <c r="I1800" i="2" s="1"/>
  <c r="U1800" i="2" s="1"/>
  <c r="O1799" i="2"/>
  <c r="R1799" i="2" s="1"/>
  <c r="H1799" i="2"/>
  <c r="Q1799" i="2" s="1"/>
  <c r="T1799" i="2" s="1"/>
  <c r="F1799" i="2"/>
  <c r="K1799" i="2" s="1"/>
  <c r="W1799" i="2" s="1"/>
  <c r="E1799" i="2"/>
  <c r="J1799" i="2" s="1"/>
  <c r="V1799" i="2" s="1"/>
  <c r="D1799" i="2"/>
  <c r="I1799" i="2" s="1"/>
  <c r="U1799" i="2" s="1"/>
  <c r="H1798" i="2"/>
  <c r="O1798" i="2" s="1"/>
  <c r="R1798" i="2" s="1"/>
  <c r="F1798" i="2"/>
  <c r="E1798" i="2"/>
  <c r="J1798" i="2" s="1"/>
  <c r="V1798" i="2" s="1"/>
  <c r="D1798" i="2"/>
  <c r="I1798" i="2" s="1"/>
  <c r="U1798" i="2" s="1"/>
  <c r="Q1797" i="2"/>
  <c r="T1797" i="2" s="1"/>
  <c r="H1797" i="2"/>
  <c r="P1797" i="2" s="1"/>
  <c r="S1797" i="2" s="1"/>
  <c r="F1797" i="2"/>
  <c r="E1797" i="2"/>
  <c r="J1797" i="2" s="1"/>
  <c r="V1797" i="2" s="1"/>
  <c r="D1797" i="2"/>
  <c r="I1797" i="2" s="1"/>
  <c r="U1797" i="2" s="1"/>
  <c r="W1796" i="2"/>
  <c r="Q1796" i="2"/>
  <c r="T1796" i="2" s="1"/>
  <c r="O1796" i="2"/>
  <c r="R1796" i="2" s="1"/>
  <c r="H1796" i="2"/>
  <c r="P1796" i="2" s="1"/>
  <c r="S1796" i="2" s="1"/>
  <c r="F1796" i="2"/>
  <c r="K1796" i="2" s="1"/>
  <c r="E1796" i="2"/>
  <c r="J1796" i="2" s="1"/>
  <c r="V1796" i="2" s="1"/>
  <c r="D1796" i="2"/>
  <c r="I1796" i="2" s="1"/>
  <c r="U1796" i="2" s="1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K1775" i="2" s="1"/>
  <c r="W1775" i="2" s="1"/>
  <c r="E1775" i="2"/>
  <c r="J1775" i="2" s="1"/>
  <c r="V1775" i="2" s="1"/>
  <c r="D1775" i="2"/>
  <c r="I1775" i="2" s="1"/>
  <c r="U1775" i="2" s="1"/>
  <c r="H1774" i="2"/>
  <c r="Q1774" i="2" s="1"/>
  <c r="T1774" i="2" s="1"/>
  <c r="F1774" i="2"/>
  <c r="K1774" i="2" s="1"/>
  <c r="W1774" i="2" s="1"/>
  <c r="E1774" i="2"/>
  <c r="J1774" i="2" s="1"/>
  <c r="V1774" i="2" s="1"/>
  <c r="D1774" i="2"/>
  <c r="I1774" i="2" s="1"/>
  <c r="U1774" i="2" s="1"/>
  <c r="H1773" i="2"/>
  <c r="Q1773" i="2" s="1"/>
  <c r="T1773" i="2" s="1"/>
  <c r="F1773" i="2"/>
  <c r="K1773" i="2" s="1"/>
  <c r="W1773" i="2" s="1"/>
  <c r="E1773" i="2"/>
  <c r="J1773" i="2" s="1"/>
  <c r="V1773" i="2" s="1"/>
  <c r="D1773" i="2"/>
  <c r="I1773" i="2" s="1"/>
  <c r="U1773" i="2" s="1"/>
  <c r="H1772" i="2"/>
  <c r="O1772" i="2" s="1"/>
  <c r="R1772" i="2" s="1"/>
  <c r="F1772" i="2"/>
  <c r="K1772" i="2" s="1"/>
  <c r="W1772" i="2" s="1"/>
  <c r="E1772" i="2"/>
  <c r="J1772" i="2" s="1"/>
  <c r="V1772" i="2" s="1"/>
  <c r="D1772" i="2"/>
  <c r="I1772" i="2" s="1"/>
  <c r="U1772" i="2" s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Y1950" i="1"/>
  <c r="H1950" i="1"/>
  <c r="P1950" i="1" s="1"/>
  <c r="F1950" i="1"/>
  <c r="L1950" i="1" s="1"/>
  <c r="N1950" i="1" s="1"/>
  <c r="D1950" i="1"/>
  <c r="C1950" i="1"/>
  <c r="G1950" i="1" s="1"/>
  <c r="O1950" i="1" s="1"/>
  <c r="Y1949" i="1"/>
  <c r="N1949" i="1"/>
  <c r="H1949" i="1"/>
  <c r="P1949" i="1" s="1"/>
  <c r="F1949" i="1"/>
  <c r="L1949" i="1" s="1"/>
  <c r="D1949" i="1"/>
  <c r="C1949" i="1"/>
  <c r="G1949" i="1" s="1"/>
  <c r="O1949" i="1" s="1"/>
  <c r="Y1948" i="1"/>
  <c r="H1948" i="1"/>
  <c r="P1948" i="1" s="1"/>
  <c r="F1948" i="1"/>
  <c r="L1948" i="1" s="1"/>
  <c r="N1948" i="1" s="1"/>
  <c r="D1948" i="1"/>
  <c r="C1948" i="1"/>
  <c r="G1948" i="1" s="1"/>
  <c r="O1948" i="1" s="1"/>
  <c r="Y1947" i="1"/>
  <c r="N1947" i="1"/>
  <c r="H1947" i="1"/>
  <c r="P1947" i="1" s="1"/>
  <c r="F1947" i="1"/>
  <c r="L1947" i="1" s="1"/>
  <c r="D1947" i="1"/>
  <c r="C1947" i="1"/>
  <c r="G1947" i="1" s="1"/>
  <c r="O1947" i="1" s="1"/>
  <c r="Y1946" i="1"/>
  <c r="H1946" i="1"/>
  <c r="P1946" i="1" s="1"/>
  <c r="F1946" i="1"/>
  <c r="L1946" i="1" s="1"/>
  <c r="N1946" i="1" s="1"/>
  <c r="D1946" i="1"/>
  <c r="C1946" i="1"/>
  <c r="G1946" i="1" s="1"/>
  <c r="O1946" i="1" s="1"/>
  <c r="Y1945" i="1"/>
  <c r="N1945" i="1"/>
  <c r="H1945" i="1"/>
  <c r="P1945" i="1" s="1"/>
  <c r="F1945" i="1"/>
  <c r="L1945" i="1" s="1"/>
  <c r="D1945" i="1"/>
  <c r="C1945" i="1"/>
  <c r="G1945" i="1" s="1"/>
  <c r="O1945" i="1" s="1"/>
  <c r="Y1944" i="1"/>
  <c r="H1944" i="1"/>
  <c r="P1944" i="1" s="1"/>
  <c r="F1944" i="1"/>
  <c r="L1944" i="1" s="1"/>
  <c r="N1944" i="1" s="1"/>
  <c r="D1944" i="1"/>
  <c r="C1944" i="1"/>
  <c r="G1944" i="1" s="1"/>
  <c r="O1944" i="1" s="1"/>
  <c r="Y1943" i="1"/>
  <c r="N1943" i="1"/>
  <c r="H1943" i="1"/>
  <c r="P1943" i="1" s="1"/>
  <c r="F1943" i="1"/>
  <c r="L1943" i="1" s="1"/>
  <c r="D1943" i="1"/>
  <c r="C1943" i="1"/>
  <c r="G1943" i="1" s="1"/>
  <c r="O1943" i="1" s="1"/>
  <c r="Y1942" i="1"/>
  <c r="H1942" i="1"/>
  <c r="P1942" i="1" s="1"/>
  <c r="F1942" i="1"/>
  <c r="L1942" i="1" s="1"/>
  <c r="N1942" i="1" s="1"/>
  <c r="D1942" i="1"/>
  <c r="C1942" i="1"/>
  <c r="G1942" i="1" s="1"/>
  <c r="O1942" i="1" s="1"/>
  <c r="Y1941" i="1"/>
  <c r="N1941" i="1"/>
  <c r="H1941" i="1"/>
  <c r="P1941" i="1" s="1"/>
  <c r="F1941" i="1"/>
  <c r="L1941" i="1" s="1"/>
  <c r="D1941" i="1"/>
  <c r="C1941" i="1"/>
  <c r="G1941" i="1" s="1"/>
  <c r="O1941" i="1" s="1"/>
  <c r="Y1940" i="1"/>
  <c r="H1940" i="1"/>
  <c r="P1940" i="1" s="1"/>
  <c r="F1940" i="1"/>
  <c r="L1940" i="1" s="1"/>
  <c r="N1940" i="1" s="1"/>
  <c r="D1940" i="1"/>
  <c r="C1940" i="1"/>
  <c r="G1940" i="1" s="1"/>
  <c r="O1940" i="1" s="1"/>
  <c r="Y1939" i="1"/>
  <c r="N1939" i="1"/>
  <c r="H1939" i="1"/>
  <c r="P1939" i="1" s="1"/>
  <c r="F1939" i="1"/>
  <c r="L1939" i="1" s="1"/>
  <c r="D1939" i="1"/>
  <c r="C1939" i="1"/>
  <c r="G1939" i="1" s="1"/>
  <c r="O1939" i="1" s="1"/>
  <c r="Y1938" i="1"/>
  <c r="H1938" i="1"/>
  <c r="P1938" i="1" s="1"/>
  <c r="F1938" i="1"/>
  <c r="L1938" i="1" s="1"/>
  <c r="N1938" i="1" s="1"/>
  <c r="D1938" i="1"/>
  <c r="C1938" i="1"/>
  <c r="G1938" i="1" s="1"/>
  <c r="O1938" i="1" s="1"/>
  <c r="Y1937" i="1"/>
  <c r="N1937" i="1"/>
  <c r="H1937" i="1"/>
  <c r="P1937" i="1" s="1"/>
  <c r="F1937" i="1"/>
  <c r="L1937" i="1" s="1"/>
  <c r="D1937" i="1"/>
  <c r="C1937" i="1"/>
  <c r="G1937" i="1" s="1"/>
  <c r="O1937" i="1" s="1"/>
  <c r="Y1936" i="1"/>
  <c r="H1936" i="1"/>
  <c r="P1936" i="1" s="1"/>
  <c r="F1936" i="1"/>
  <c r="L1936" i="1" s="1"/>
  <c r="N1936" i="1" s="1"/>
  <c r="D1936" i="1"/>
  <c r="C1936" i="1"/>
  <c r="G1936" i="1" s="1"/>
  <c r="O1936" i="1" s="1"/>
  <c r="Y1935" i="1"/>
  <c r="N1935" i="1"/>
  <c r="H1935" i="1"/>
  <c r="P1935" i="1" s="1"/>
  <c r="F1935" i="1"/>
  <c r="L1935" i="1" s="1"/>
  <c r="D1935" i="1"/>
  <c r="C1935" i="1"/>
  <c r="G1935" i="1" s="1"/>
  <c r="O1935" i="1" s="1"/>
  <c r="Y1934" i="1"/>
  <c r="H1934" i="1"/>
  <c r="P1934" i="1" s="1"/>
  <c r="F1934" i="1"/>
  <c r="L1934" i="1" s="1"/>
  <c r="N1934" i="1" s="1"/>
  <c r="D1934" i="1"/>
  <c r="C1934" i="1"/>
  <c r="G1934" i="1" s="1"/>
  <c r="O1934" i="1" s="1"/>
  <c r="Y1933" i="1"/>
  <c r="N1933" i="1"/>
  <c r="H1933" i="1"/>
  <c r="P1933" i="1" s="1"/>
  <c r="F1933" i="1"/>
  <c r="L1933" i="1" s="1"/>
  <c r="D1933" i="1"/>
  <c r="C1933" i="1"/>
  <c r="G1933" i="1" s="1"/>
  <c r="O1933" i="1" s="1"/>
  <c r="Y1932" i="1"/>
  <c r="H1932" i="1"/>
  <c r="P1932" i="1" s="1"/>
  <c r="F1932" i="1"/>
  <c r="L1932" i="1" s="1"/>
  <c r="N1932" i="1" s="1"/>
  <c r="D1932" i="1"/>
  <c r="C1932" i="1"/>
  <c r="G1932" i="1" s="1"/>
  <c r="O1932" i="1" s="1"/>
  <c r="Y1931" i="1"/>
  <c r="N1931" i="1"/>
  <c r="H1931" i="1"/>
  <c r="P1931" i="1" s="1"/>
  <c r="F1931" i="1"/>
  <c r="L1931" i="1" s="1"/>
  <c r="D1931" i="1"/>
  <c r="C1931" i="1"/>
  <c r="G1931" i="1" s="1"/>
  <c r="O1931" i="1" s="1"/>
  <c r="Y1930" i="1"/>
  <c r="H1930" i="1"/>
  <c r="P1930" i="1" s="1"/>
  <c r="F1930" i="1"/>
  <c r="L1930" i="1" s="1"/>
  <c r="N1930" i="1" s="1"/>
  <c r="D1930" i="1"/>
  <c r="C1930" i="1"/>
  <c r="G1930" i="1" s="1"/>
  <c r="O1930" i="1" s="1"/>
  <c r="Y1929" i="1"/>
  <c r="N1929" i="1"/>
  <c r="H1929" i="1"/>
  <c r="P1929" i="1" s="1"/>
  <c r="F1929" i="1"/>
  <c r="L1929" i="1" s="1"/>
  <c r="D1929" i="1"/>
  <c r="C1929" i="1"/>
  <c r="G1929" i="1" s="1"/>
  <c r="O1929" i="1" s="1"/>
  <c r="Y1928" i="1"/>
  <c r="H1928" i="1"/>
  <c r="P1928" i="1" s="1"/>
  <c r="F1928" i="1"/>
  <c r="L1928" i="1" s="1"/>
  <c r="N1928" i="1" s="1"/>
  <c r="D1928" i="1"/>
  <c r="C1928" i="1"/>
  <c r="G1928" i="1" s="1"/>
  <c r="O1928" i="1" s="1"/>
  <c r="Y1927" i="1"/>
  <c r="N1927" i="1"/>
  <c r="H1927" i="1"/>
  <c r="P1927" i="1" s="1"/>
  <c r="F1927" i="1"/>
  <c r="L1927" i="1" s="1"/>
  <c r="D1927" i="1"/>
  <c r="C1927" i="1"/>
  <c r="G1927" i="1" s="1"/>
  <c r="O1927" i="1" s="1"/>
  <c r="Y1926" i="1"/>
  <c r="H1926" i="1"/>
  <c r="P1926" i="1" s="1"/>
  <c r="F1926" i="1"/>
  <c r="L1926" i="1" s="1"/>
  <c r="N1926" i="1" s="1"/>
  <c r="D1926" i="1"/>
  <c r="C1926" i="1"/>
  <c r="G1926" i="1" s="1"/>
  <c r="O1926" i="1" s="1"/>
  <c r="Y1925" i="1"/>
  <c r="N1925" i="1"/>
  <c r="H1925" i="1"/>
  <c r="P1925" i="1" s="1"/>
  <c r="F1925" i="1"/>
  <c r="L1925" i="1" s="1"/>
  <c r="D1925" i="1"/>
  <c r="C1925" i="1"/>
  <c r="G1925" i="1" s="1"/>
  <c r="O1925" i="1" s="1"/>
  <c r="Y1924" i="1"/>
  <c r="H1924" i="1"/>
  <c r="P1924" i="1" s="1"/>
  <c r="F1924" i="1"/>
  <c r="L1924" i="1" s="1"/>
  <c r="N1924" i="1" s="1"/>
  <c r="D1924" i="1"/>
  <c r="C1924" i="1"/>
  <c r="G1924" i="1" s="1"/>
  <c r="O1924" i="1" s="1"/>
  <c r="Y1923" i="1"/>
  <c r="N1923" i="1"/>
  <c r="H1923" i="1"/>
  <c r="P1923" i="1" s="1"/>
  <c r="F1923" i="1"/>
  <c r="L1923" i="1" s="1"/>
  <c r="D1923" i="1"/>
  <c r="C1923" i="1"/>
  <c r="G1923" i="1" s="1"/>
  <c r="O1923" i="1" s="1"/>
  <c r="Y1922" i="1"/>
  <c r="H1922" i="1"/>
  <c r="P1922" i="1" s="1"/>
  <c r="F1922" i="1"/>
  <c r="L1922" i="1" s="1"/>
  <c r="N1922" i="1" s="1"/>
  <c r="D1922" i="1"/>
  <c r="C1922" i="1"/>
  <c r="G1922" i="1" s="1"/>
  <c r="O1922" i="1" s="1"/>
  <c r="Y1921" i="1"/>
  <c r="N1921" i="1"/>
  <c r="H1921" i="1"/>
  <c r="P1921" i="1" s="1"/>
  <c r="G1921" i="1"/>
  <c r="O1921" i="1" s="1"/>
  <c r="F1921" i="1"/>
  <c r="L1921" i="1" s="1"/>
  <c r="D1921" i="1"/>
  <c r="C1921" i="1"/>
  <c r="Y1920" i="1"/>
  <c r="H1920" i="1"/>
  <c r="P1920" i="1" s="1"/>
  <c r="G1920" i="1"/>
  <c r="O1920" i="1" s="1"/>
  <c r="F1920" i="1"/>
  <c r="L1920" i="1" s="1"/>
  <c r="N1920" i="1" s="1"/>
  <c r="D1920" i="1"/>
  <c r="C1920" i="1"/>
  <c r="Y1919" i="1"/>
  <c r="H1919" i="1"/>
  <c r="P1919" i="1" s="1"/>
  <c r="G1919" i="1"/>
  <c r="O1919" i="1" s="1"/>
  <c r="F1919" i="1"/>
  <c r="L1919" i="1" s="1"/>
  <c r="N1919" i="1" s="1"/>
  <c r="D1919" i="1"/>
  <c r="C1919" i="1"/>
  <c r="Y1918" i="1"/>
  <c r="H1918" i="1"/>
  <c r="P1918" i="1" s="1"/>
  <c r="G1918" i="1"/>
  <c r="O1918" i="1" s="1"/>
  <c r="F1918" i="1"/>
  <c r="L1918" i="1" s="1"/>
  <c r="N1918" i="1" s="1"/>
  <c r="D1918" i="1"/>
  <c r="C1918" i="1"/>
  <c r="Y1917" i="1"/>
  <c r="H1917" i="1"/>
  <c r="P1917" i="1" s="1"/>
  <c r="G1917" i="1"/>
  <c r="O1917" i="1" s="1"/>
  <c r="F1917" i="1"/>
  <c r="L1917" i="1" s="1"/>
  <c r="N1917" i="1" s="1"/>
  <c r="D1917" i="1"/>
  <c r="C1917" i="1"/>
  <c r="Y1916" i="1"/>
  <c r="H1916" i="1"/>
  <c r="P1916" i="1" s="1"/>
  <c r="G1916" i="1"/>
  <c r="O1916" i="1" s="1"/>
  <c r="F1916" i="1"/>
  <c r="L1916" i="1" s="1"/>
  <c r="N1916" i="1" s="1"/>
  <c r="D1916" i="1"/>
  <c r="C1916" i="1"/>
  <c r="Y1915" i="1"/>
  <c r="H1915" i="1"/>
  <c r="P1915" i="1" s="1"/>
  <c r="G1915" i="1"/>
  <c r="O1915" i="1" s="1"/>
  <c r="F1915" i="1"/>
  <c r="L1915" i="1" s="1"/>
  <c r="N1915" i="1" s="1"/>
  <c r="D1915" i="1"/>
  <c r="C1915" i="1"/>
  <c r="Y1914" i="1"/>
  <c r="H1914" i="1"/>
  <c r="P1914" i="1" s="1"/>
  <c r="G1914" i="1"/>
  <c r="O1914" i="1" s="1"/>
  <c r="F1914" i="1"/>
  <c r="L1914" i="1" s="1"/>
  <c r="N1914" i="1" s="1"/>
  <c r="D1914" i="1"/>
  <c r="C1914" i="1"/>
  <c r="Y1913" i="1"/>
  <c r="H1913" i="1"/>
  <c r="P1913" i="1" s="1"/>
  <c r="G1913" i="1"/>
  <c r="O1913" i="1" s="1"/>
  <c r="F1913" i="1"/>
  <c r="L1913" i="1" s="1"/>
  <c r="N1913" i="1" s="1"/>
  <c r="D1913" i="1"/>
  <c r="C1913" i="1"/>
  <c r="Y1912" i="1"/>
  <c r="H1912" i="1"/>
  <c r="P1912" i="1" s="1"/>
  <c r="G1912" i="1"/>
  <c r="O1912" i="1" s="1"/>
  <c r="F1912" i="1"/>
  <c r="L1912" i="1" s="1"/>
  <c r="N1912" i="1" s="1"/>
  <c r="D1912" i="1"/>
  <c r="C1912" i="1"/>
  <c r="Y1911" i="1"/>
  <c r="H1911" i="1"/>
  <c r="P1911" i="1" s="1"/>
  <c r="G1911" i="1"/>
  <c r="O1911" i="1" s="1"/>
  <c r="F1911" i="1"/>
  <c r="L1911" i="1" s="1"/>
  <c r="N1911" i="1" s="1"/>
  <c r="D1911" i="1"/>
  <c r="C1911" i="1"/>
  <c r="Y1910" i="1"/>
  <c r="H1910" i="1"/>
  <c r="P1910" i="1" s="1"/>
  <c r="G1910" i="1"/>
  <c r="O1910" i="1" s="1"/>
  <c r="F1910" i="1"/>
  <c r="L1910" i="1" s="1"/>
  <c r="N1910" i="1" s="1"/>
  <c r="D1910" i="1"/>
  <c r="C1910" i="1"/>
  <c r="Y1909" i="1"/>
  <c r="H1909" i="1"/>
  <c r="P1909" i="1" s="1"/>
  <c r="G1909" i="1"/>
  <c r="O1909" i="1" s="1"/>
  <c r="F1909" i="1"/>
  <c r="L1909" i="1" s="1"/>
  <c r="N1909" i="1" s="1"/>
  <c r="D1909" i="1"/>
  <c r="C1909" i="1"/>
  <c r="Y1908" i="1"/>
  <c r="M1908" i="1"/>
  <c r="K1908" i="1"/>
  <c r="G1908" i="1"/>
  <c r="O1908" i="1" s="1"/>
  <c r="F1908" i="1"/>
  <c r="L1908" i="1" s="1"/>
  <c r="N1908" i="1" s="1"/>
  <c r="D1908" i="1"/>
  <c r="H1908" i="1" s="1"/>
  <c r="P1908" i="1" s="1"/>
  <c r="C1908" i="1"/>
  <c r="Y1907" i="1"/>
  <c r="O1907" i="1"/>
  <c r="M1907" i="1"/>
  <c r="K1907" i="1"/>
  <c r="G1907" i="1"/>
  <c r="F1907" i="1"/>
  <c r="L1907" i="1" s="1"/>
  <c r="N1907" i="1" s="1"/>
  <c r="D1907" i="1"/>
  <c r="H1907" i="1" s="1"/>
  <c r="P1907" i="1" s="1"/>
  <c r="C1907" i="1"/>
  <c r="Y1906" i="1"/>
  <c r="O1906" i="1"/>
  <c r="M1906" i="1"/>
  <c r="K1906" i="1"/>
  <c r="G1906" i="1"/>
  <c r="F1906" i="1"/>
  <c r="L1906" i="1" s="1"/>
  <c r="N1906" i="1" s="1"/>
  <c r="D1906" i="1"/>
  <c r="H1906" i="1" s="1"/>
  <c r="P1906" i="1" s="1"/>
  <c r="C1906" i="1"/>
  <c r="Y1905" i="1"/>
  <c r="O1905" i="1"/>
  <c r="M1905" i="1"/>
  <c r="K1905" i="1"/>
  <c r="G1905" i="1"/>
  <c r="F1905" i="1"/>
  <c r="L1905" i="1" s="1"/>
  <c r="N1905" i="1" s="1"/>
  <c r="D1905" i="1"/>
  <c r="H1905" i="1" s="1"/>
  <c r="P1905" i="1" s="1"/>
  <c r="C1905" i="1"/>
  <c r="Y1904" i="1"/>
  <c r="O1904" i="1"/>
  <c r="M1904" i="1"/>
  <c r="K1904" i="1"/>
  <c r="G1904" i="1"/>
  <c r="F1904" i="1"/>
  <c r="L1904" i="1" s="1"/>
  <c r="N1904" i="1" s="1"/>
  <c r="D1904" i="1"/>
  <c r="H1904" i="1" s="1"/>
  <c r="P1904" i="1" s="1"/>
  <c r="C1904" i="1"/>
  <c r="Y1903" i="1"/>
  <c r="O1903" i="1"/>
  <c r="M1903" i="1"/>
  <c r="K1903" i="1"/>
  <c r="G1903" i="1"/>
  <c r="F1903" i="1"/>
  <c r="L1903" i="1" s="1"/>
  <c r="N1903" i="1" s="1"/>
  <c r="D1903" i="1"/>
  <c r="H1903" i="1" s="1"/>
  <c r="P1903" i="1" s="1"/>
  <c r="C1903" i="1"/>
  <c r="Y1902" i="1"/>
  <c r="O1902" i="1"/>
  <c r="M1902" i="1"/>
  <c r="K1902" i="1"/>
  <c r="G1902" i="1"/>
  <c r="F1902" i="1"/>
  <c r="L1902" i="1" s="1"/>
  <c r="N1902" i="1" s="1"/>
  <c r="D1902" i="1"/>
  <c r="H1902" i="1" s="1"/>
  <c r="P1902" i="1" s="1"/>
  <c r="C1902" i="1"/>
  <c r="Y1901" i="1"/>
  <c r="O1901" i="1"/>
  <c r="M1901" i="1"/>
  <c r="K1901" i="1"/>
  <c r="G1901" i="1"/>
  <c r="F1901" i="1"/>
  <c r="L1901" i="1" s="1"/>
  <c r="N1901" i="1" s="1"/>
  <c r="D1901" i="1"/>
  <c r="H1901" i="1" s="1"/>
  <c r="P1901" i="1" s="1"/>
  <c r="C1901" i="1"/>
  <c r="Y1900" i="1"/>
  <c r="O1900" i="1"/>
  <c r="M1900" i="1"/>
  <c r="K1900" i="1"/>
  <c r="G1900" i="1"/>
  <c r="F1900" i="1"/>
  <c r="L1900" i="1" s="1"/>
  <c r="N1900" i="1" s="1"/>
  <c r="D1900" i="1"/>
  <c r="H1900" i="1" s="1"/>
  <c r="P1900" i="1" s="1"/>
  <c r="C1900" i="1"/>
  <c r="Y1899" i="1"/>
  <c r="O1899" i="1"/>
  <c r="M1899" i="1"/>
  <c r="K1899" i="1"/>
  <c r="G1899" i="1"/>
  <c r="F1899" i="1"/>
  <c r="L1899" i="1" s="1"/>
  <c r="N1899" i="1" s="1"/>
  <c r="D1899" i="1"/>
  <c r="H1899" i="1" s="1"/>
  <c r="P1899" i="1" s="1"/>
  <c r="C1899" i="1"/>
  <c r="Y1898" i="1"/>
  <c r="O1898" i="1"/>
  <c r="M1898" i="1"/>
  <c r="K1898" i="1"/>
  <c r="G1898" i="1"/>
  <c r="F1898" i="1"/>
  <c r="L1898" i="1" s="1"/>
  <c r="N1898" i="1" s="1"/>
  <c r="D1898" i="1"/>
  <c r="H1898" i="1" s="1"/>
  <c r="P1898" i="1" s="1"/>
  <c r="C1898" i="1"/>
  <c r="Y1897" i="1"/>
  <c r="O1897" i="1"/>
  <c r="M1897" i="1"/>
  <c r="K1897" i="1"/>
  <c r="G1897" i="1"/>
  <c r="F1897" i="1"/>
  <c r="L1897" i="1" s="1"/>
  <c r="N1897" i="1" s="1"/>
  <c r="D1897" i="1"/>
  <c r="H1897" i="1" s="1"/>
  <c r="P1897" i="1" s="1"/>
  <c r="C1897" i="1"/>
  <c r="Y1896" i="1"/>
  <c r="O1896" i="1"/>
  <c r="M1896" i="1"/>
  <c r="K1896" i="1"/>
  <c r="G1896" i="1"/>
  <c r="F1896" i="1"/>
  <c r="L1896" i="1" s="1"/>
  <c r="N1896" i="1" s="1"/>
  <c r="D1896" i="1"/>
  <c r="H1896" i="1" s="1"/>
  <c r="P1896" i="1" s="1"/>
  <c r="C1896" i="1"/>
  <c r="Y1895" i="1"/>
  <c r="O1895" i="1"/>
  <c r="M1895" i="1"/>
  <c r="K1895" i="1"/>
  <c r="G1895" i="1"/>
  <c r="F1895" i="1"/>
  <c r="L1895" i="1" s="1"/>
  <c r="N1895" i="1" s="1"/>
  <c r="D1895" i="1"/>
  <c r="H1895" i="1" s="1"/>
  <c r="P1895" i="1" s="1"/>
  <c r="C1895" i="1"/>
  <c r="Y1894" i="1"/>
  <c r="O1894" i="1"/>
  <c r="M1894" i="1"/>
  <c r="K1894" i="1"/>
  <c r="G1894" i="1"/>
  <c r="F1894" i="1"/>
  <c r="L1894" i="1" s="1"/>
  <c r="N1894" i="1" s="1"/>
  <c r="D1894" i="1"/>
  <c r="H1894" i="1" s="1"/>
  <c r="P1894" i="1" s="1"/>
  <c r="C1894" i="1"/>
  <c r="Y1893" i="1"/>
  <c r="O1893" i="1"/>
  <c r="M1893" i="1"/>
  <c r="K1893" i="1"/>
  <c r="G1893" i="1"/>
  <c r="F1893" i="1"/>
  <c r="L1893" i="1" s="1"/>
  <c r="N1893" i="1" s="1"/>
  <c r="D1893" i="1"/>
  <c r="H1893" i="1" s="1"/>
  <c r="P1893" i="1" s="1"/>
  <c r="C1893" i="1"/>
  <c r="Y1892" i="1"/>
  <c r="O1892" i="1"/>
  <c r="M1892" i="1"/>
  <c r="K1892" i="1"/>
  <c r="G1892" i="1"/>
  <c r="F1892" i="1"/>
  <c r="L1892" i="1" s="1"/>
  <c r="N1892" i="1" s="1"/>
  <c r="D1892" i="1"/>
  <c r="H1892" i="1" s="1"/>
  <c r="P1892" i="1" s="1"/>
  <c r="C1892" i="1"/>
  <c r="Y1891" i="1"/>
  <c r="O1891" i="1"/>
  <c r="M1891" i="1"/>
  <c r="K1891" i="1"/>
  <c r="G1891" i="1"/>
  <c r="F1891" i="1"/>
  <c r="L1891" i="1" s="1"/>
  <c r="N1891" i="1" s="1"/>
  <c r="D1891" i="1"/>
  <c r="H1891" i="1" s="1"/>
  <c r="P1891" i="1" s="1"/>
  <c r="C1891" i="1"/>
  <c r="Y1890" i="1"/>
  <c r="O1890" i="1"/>
  <c r="M1890" i="1"/>
  <c r="K1890" i="1"/>
  <c r="G1890" i="1"/>
  <c r="F1890" i="1"/>
  <c r="L1890" i="1" s="1"/>
  <c r="N1890" i="1" s="1"/>
  <c r="D1890" i="1"/>
  <c r="H1890" i="1" s="1"/>
  <c r="P1890" i="1" s="1"/>
  <c r="C1890" i="1"/>
  <c r="Y1889" i="1"/>
  <c r="O1889" i="1"/>
  <c r="M1889" i="1"/>
  <c r="K1889" i="1"/>
  <c r="G1889" i="1"/>
  <c r="F1889" i="1"/>
  <c r="L1889" i="1" s="1"/>
  <c r="N1889" i="1" s="1"/>
  <c r="D1889" i="1"/>
  <c r="H1889" i="1" s="1"/>
  <c r="P1889" i="1" s="1"/>
  <c r="C1889" i="1"/>
  <c r="Y1888" i="1"/>
  <c r="O1888" i="1"/>
  <c r="M1888" i="1"/>
  <c r="K1888" i="1"/>
  <c r="G1888" i="1"/>
  <c r="F1888" i="1"/>
  <c r="L1888" i="1" s="1"/>
  <c r="N1888" i="1" s="1"/>
  <c r="D1888" i="1"/>
  <c r="H1888" i="1" s="1"/>
  <c r="P1888" i="1" s="1"/>
  <c r="C1888" i="1"/>
  <c r="Y1887" i="1"/>
  <c r="O1887" i="1"/>
  <c r="M1887" i="1"/>
  <c r="K1887" i="1"/>
  <c r="G1887" i="1"/>
  <c r="F1887" i="1"/>
  <c r="L1887" i="1" s="1"/>
  <c r="N1887" i="1" s="1"/>
  <c r="D1887" i="1"/>
  <c r="H1887" i="1" s="1"/>
  <c r="P1887" i="1" s="1"/>
  <c r="C1887" i="1"/>
  <c r="Y1886" i="1"/>
  <c r="O1886" i="1"/>
  <c r="M1886" i="1"/>
  <c r="K1886" i="1"/>
  <c r="G1886" i="1"/>
  <c r="F1886" i="1"/>
  <c r="L1886" i="1" s="1"/>
  <c r="N1886" i="1" s="1"/>
  <c r="D1886" i="1"/>
  <c r="H1886" i="1" s="1"/>
  <c r="P1886" i="1" s="1"/>
  <c r="C1886" i="1"/>
  <c r="Y1885" i="1"/>
  <c r="O1885" i="1"/>
  <c r="M1885" i="1"/>
  <c r="K1885" i="1"/>
  <c r="G1885" i="1"/>
  <c r="F1885" i="1"/>
  <c r="L1885" i="1" s="1"/>
  <c r="N1885" i="1" s="1"/>
  <c r="D1885" i="1"/>
  <c r="H1885" i="1" s="1"/>
  <c r="P1885" i="1" s="1"/>
  <c r="C1885" i="1"/>
  <c r="Y1884" i="1"/>
  <c r="O1884" i="1"/>
  <c r="M1884" i="1"/>
  <c r="K1884" i="1"/>
  <c r="G1884" i="1"/>
  <c r="F1884" i="1"/>
  <c r="L1884" i="1" s="1"/>
  <c r="N1884" i="1" s="1"/>
  <c r="D1884" i="1"/>
  <c r="H1884" i="1" s="1"/>
  <c r="P1884" i="1" s="1"/>
  <c r="C1884" i="1"/>
  <c r="Y1883" i="1"/>
  <c r="O1883" i="1"/>
  <c r="M1883" i="1"/>
  <c r="K1883" i="1"/>
  <c r="G1883" i="1"/>
  <c r="F1883" i="1"/>
  <c r="L1883" i="1" s="1"/>
  <c r="N1883" i="1" s="1"/>
  <c r="D1883" i="1"/>
  <c r="H1883" i="1" s="1"/>
  <c r="P1883" i="1" s="1"/>
  <c r="C1883" i="1"/>
  <c r="Y1882" i="1"/>
  <c r="O1882" i="1"/>
  <c r="M1882" i="1"/>
  <c r="K1882" i="1"/>
  <c r="G1882" i="1"/>
  <c r="F1882" i="1"/>
  <c r="L1882" i="1" s="1"/>
  <c r="N1882" i="1" s="1"/>
  <c r="D1882" i="1"/>
  <c r="H1882" i="1" s="1"/>
  <c r="P1882" i="1" s="1"/>
  <c r="C1882" i="1"/>
  <c r="Y1881" i="1"/>
  <c r="N1881" i="1"/>
  <c r="K1881" i="1"/>
  <c r="M1881" i="1" s="1"/>
  <c r="H1881" i="1"/>
  <c r="P1881" i="1" s="1"/>
  <c r="G1881" i="1"/>
  <c r="O1881" i="1" s="1"/>
  <c r="F1881" i="1"/>
  <c r="L1881" i="1" s="1"/>
  <c r="D1881" i="1"/>
  <c r="C1881" i="1"/>
  <c r="Y1880" i="1"/>
  <c r="K1880" i="1"/>
  <c r="M1880" i="1" s="1"/>
  <c r="G1880" i="1"/>
  <c r="O1880" i="1" s="1"/>
  <c r="F1880" i="1"/>
  <c r="L1880" i="1" s="1"/>
  <c r="N1880" i="1" s="1"/>
  <c r="D1880" i="1"/>
  <c r="H1880" i="1" s="1"/>
  <c r="P1880" i="1" s="1"/>
  <c r="C1880" i="1"/>
  <c r="Y1879" i="1"/>
  <c r="N1879" i="1"/>
  <c r="K1879" i="1"/>
  <c r="M1879" i="1" s="1"/>
  <c r="H1879" i="1"/>
  <c r="P1879" i="1" s="1"/>
  <c r="G1879" i="1"/>
  <c r="O1879" i="1" s="1"/>
  <c r="F1879" i="1"/>
  <c r="L1879" i="1" s="1"/>
  <c r="D1879" i="1"/>
  <c r="C1879" i="1"/>
  <c r="Y1878" i="1"/>
  <c r="K1878" i="1"/>
  <c r="M1878" i="1" s="1"/>
  <c r="G1878" i="1"/>
  <c r="O1878" i="1" s="1"/>
  <c r="F1878" i="1"/>
  <c r="L1878" i="1" s="1"/>
  <c r="N1878" i="1" s="1"/>
  <c r="D1878" i="1"/>
  <c r="H1878" i="1" s="1"/>
  <c r="P1878" i="1" s="1"/>
  <c r="C1878" i="1"/>
  <c r="Y1877" i="1"/>
  <c r="N1877" i="1"/>
  <c r="K1877" i="1"/>
  <c r="M1877" i="1" s="1"/>
  <c r="H1877" i="1"/>
  <c r="P1877" i="1" s="1"/>
  <c r="G1877" i="1"/>
  <c r="O1877" i="1" s="1"/>
  <c r="F1877" i="1"/>
  <c r="L1877" i="1" s="1"/>
  <c r="D1877" i="1"/>
  <c r="C1877" i="1"/>
  <c r="Y1876" i="1"/>
  <c r="K1876" i="1"/>
  <c r="M1876" i="1" s="1"/>
  <c r="G1876" i="1"/>
  <c r="O1876" i="1" s="1"/>
  <c r="F1876" i="1"/>
  <c r="L1876" i="1" s="1"/>
  <c r="N1876" i="1" s="1"/>
  <c r="D1876" i="1"/>
  <c r="H1876" i="1" s="1"/>
  <c r="P1876" i="1" s="1"/>
  <c r="C1876" i="1"/>
  <c r="Y1875" i="1"/>
  <c r="N1875" i="1"/>
  <c r="K1875" i="1"/>
  <c r="M1875" i="1" s="1"/>
  <c r="H1875" i="1"/>
  <c r="P1875" i="1" s="1"/>
  <c r="G1875" i="1"/>
  <c r="O1875" i="1" s="1"/>
  <c r="F1875" i="1"/>
  <c r="L1875" i="1" s="1"/>
  <c r="D1875" i="1"/>
  <c r="C1875" i="1"/>
  <c r="Y1874" i="1"/>
  <c r="K1874" i="1"/>
  <c r="M1874" i="1" s="1"/>
  <c r="G1874" i="1"/>
  <c r="O1874" i="1" s="1"/>
  <c r="F1874" i="1"/>
  <c r="L1874" i="1" s="1"/>
  <c r="N1874" i="1" s="1"/>
  <c r="D1874" i="1"/>
  <c r="H1874" i="1" s="1"/>
  <c r="P1874" i="1" s="1"/>
  <c r="C1874" i="1"/>
  <c r="Y1873" i="1"/>
  <c r="N1873" i="1"/>
  <c r="K1873" i="1"/>
  <c r="M1873" i="1" s="1"/>
  <c r="H1873" i="1"/>
  <c r="P1873" i="1" s="1"/>
  <c r="G1873" i="1"/>
  <c r="O1873" i="1" s="1"/>
  <c r="F1873" i="1"/>
  <c r="L1873" i="1" s="1"/>
  <c r="D1873" i="1"/>
  <c r="C1873" i="1"/>
  <c r="Y1872" i="1"/>
  <c r="K1872" i="1"/>
  <c r="M1872" i="1" s="1"/>
  <c r="G1872" i="1"/>
  <c r="O1872" i="1" s="1"/>
  <c r="F1872" i="1"/>
  <c r="L1872" i="1" s="1"/>
  <c r="N1872" i="1" s="1"/>
  <c r="D1872" i="1"/>
  <c r="H1872" i="1" s="1"/>
  <c r="P1872" i="1" s="1"/>
  <c r="C1872" i="1"/>
  <c r="Y1871" i="1"/>
  <c r="N1871" i="1"/>
  <c r="K1871" i="1"/>
  <c r="M1871" i="1" s="1"/>
  <c r="H1871" i="1"/>
  <c r="P1871" i="1" s="1"/>
  <c r="G1871" i="1"/>
  <c r="O1871" i="1" s="1"/>
  <c r="F1871" i="1"/>
  <c r="L1871" i="1" s="1"/>
  <c r="D1871" i="1"/>
  <c r="C1871" i="1"/>
  <c r="Y1870" i="1"/>
  <c r="K1870" i="1"/>
  <c r="M1870" i="1" s="1"/>
  <c r="G1870" i="1"/>
  <c r="O1870" i="1" s="1"/>
  <c r="F1870" i="1"/>
  <c r="L1870" i="1" s="1"/>
  <c r="N1870" i="1" s="1"/>
  <c r="D1870" i="1"/>
  <c r="H1870" i="1" s="1"/>
  <c r="P1870" i="1" s="1"/>
  <c r="C1870" i="1"/>
  <c r="Y1869" i="1"/>
  <c r="N1869" i="1"/>
  <c r="K1869" i="1"/>
  <c r="M1869" i="1" s="1"/>
  <c r="H1869" i="1"/>
  <c r="P1869" i="1" s="1"/>
  <c r="G1869" i="1"/>
  <c r="O1869" i="1" s="1"/>
  <c r="F1869" i="1"/>
  <c r="L1869" i="1" s="1"/>
  <c r="D1869" i="1"/>
  <c r="C1869" i="1"/>
  <c r="Y1868" i="1"/>
  <c r="K1868" i="1"/>
  <c r="M1868" i="1" s="1"/>
  <c r="G1868" i="1"/>
  <c r="O1868" i="1" s="1"/>
  <c r="F1868" i="1"/>
  <c r="L1868" i="1" s="1"/>
  <c r="N1868" i="1" s="1"/>
  <c r="D1868" i="1"/>
  <c r="H1868" i="1" s="1"/>
  <c r="P1868" i="1" s="1"/>
  <c r="C1868" i="1"/>
  <c r="Y1867" i="1"/>
  <c r="N1867" i="1"/>
  <c r="K1867" i="1"/>
  <c r="M1867" i="1" s="1"/>
  <c r="H1867" i="1"/>
  <c r="P1867" i="1" s="1"/>
  <c r="G1867" i="1"/>
  <c r="O1867" i="1" s="1"/>
  <c r="F1867" i="1"/>
  <c r="L1867" i="1" s="1"/>
  <c r="D1867" i="1"/>
  <c r="C1867" i="1"/>
  <c r="Y1866" i="1"/>
  <c r="K1866" i="1"/>
  <c r="M1866" i="1" s="1"/>
  <c r="F1866" i="1"/>
  <c r="L1866" i="1" s="1"/>
  <c r="N1866" i="1" s="1"/>
  <c r="D1866" i="1"/>
  <c r="H1866" i="1" s="1"/>
  <c r="P1866" i="1" s="1"/>
  <c r="C1866" i="1"/>
  <c r="G1866" i="1" s="1"/>
  <c r="O1866" i="1" s="1"/>
  <c r="Y1865" i="1"/>
  <c r="K1865" i="1"/>
  <c r="M1865" i="1" s="1"/>
  <c r="F1865" i="1"/>
  <c r="L1865" i="1" s="1"/>
  <c r="N1865" i="1" s="1"/>
  <c r="D1865" i="1"/>
  <c r="H1865" i="1" s="1"/>
  <c r="P1865" i="1" s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Y1863" i="1"/>
  <c r="K1863" i="1"/>
  <c r="M1863" i="1" s="1"/>
  <c r="F1863" i="1"/>
  <c r="L1863" i="1" s="1"/>
  <c r="N1863" i="1" s="1"/>
  <c r="D1863" i="1"/>
  <c r="H1863" i="1" s="1"/>
  <c r="P1863" i="1" s="1"/>
  <c r="C1863" i="1"/>
  <c r="G1863" i="1" s="1"/>
  <c r="O1863" i="1" s="1"/>
  <c r="Y1862" i="1"/>
  <c r="K1862" i="1"/>
  <c r="M1862" i="1" s="1"/>
  <c r="F1862" i="1"/>
  <c r="L1862" i="1" s="1"/>
  <c r="N1862" i="1" s="1"/>
  <c r="D1862" i="1"/>
  <c r="H1862" i="1" s="1"/>
  <c r="P1862" i="1" s="1"/>
  <c r="C1862" i="1"/>
  <c r="G1862" i="1" s="1"/>
  <c r="O1862" i="1" s="1"/>
  <c r="Y1861" i="1"/>
  <c r="K1861" i="1"/>
  <c r="M1861" i="1" s="1"/>
  <c r="F1861" i="1"/>
  <c r="L1861" i="1" s="1"/>
  <c r="N1861" i="1" s="1"/>
  <c r="D1861" i="1"/>
  <c r="H1861" i="1" s="1"/>
  <c r="P1861" i="1" s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K1859" i="1"/>
  <c r="M1859" i="1" s="1"/>
  <c r="F1859" i="1"/>
  <c r="L1859" i="1" s="1"/>
  <c r="N1859" i="1" s="1"/>
  <c r="D1859" i="1"/>
  <c r="H1859" i="1" s="1"/>
  <c r="P1859" i="1" s="1"/>
  <c r="C1859" i="1"/>
  <c r="G1859" i="1" s="1"/>
  <c r="O1859" i="1" s="1"/>
  <c r="Y1858" i="1"/>
  <c r="K1858" i="1"/>
  <c r="M1858" i="1" s="1"/>
  <c r="F1858" i="1"/>
  <c r="L1858" i="1" s="1"/>
  <c r="N1858" i="1" s="1"/>
  <c r="D1858" i="1"/>
  <c r="H1858" i="1" s="1"/>
  <c r="P1858" i="1" s="1"/>
  <c r="C1858" i="1"/>
  <c r="G1858" i="1" s="1"/>
  <c r="O1858" i="1" s="1"/>
  <c r="Y1857" i="1"/>
  <c r="K1857" i="1"/>
  <c r="M1857" i="1" s="1"/>
  <c r="F1857" i="1"/>
  <c r="L1857" i="1" s="1"/>
  <c r="N1857" i="1" s="1"/>
  <c r="D1857" i="1"/>
  <c r="H1857" i="1" s="1"/>
  <c r="P1857" i="1" s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Y1855" i="1"/>
  <c r="K1855" i="1"/>
  <c r="M1855" i="1" s="1"/>
  <c r="F1855" i="1"/>
  <c r="L1855" i="1" s="1"/>
  <c r="N1855" i="1" s="1"/>
  <c r="D1855" i="1"/>
  <c r="H1855" i="1" s="1"/>
  <c r="P1855" i="1" s="1"/>
  <c r="C1855" i="1"/>
  <c r="G1855" i="1" s="1"/>
  <c r="O1855" i="1" s="1"/>
  <c r="Y1854" i="1"/>
  <c r="K1854" i="1"/>
  <c r="M1854" i="1" s="1"/>
  <c r="F1854" i="1"/>
  <c r="L1854" i="1" s="1"/>
  <c r="N1854" i="1" s="1"/>
  <c r="D1854" i="1"/>
  <c r="H1854" i="1" s="1"/>
  <c r="P1854" i="1" s="1"/>
  <c r="C1854" i="1"/>
  <c r="G1854" i="1" s="1"/>
  <c r="O1854" i="1" s="1"/>
  <c r="Y1853" i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Y1852" i="1"/>
  <c r="K1852" i="1"/>
  <c r="M1852" i="1" s="1"/>
  <c r="F1852" i="1"/>
  <c r="L1852" i="1" s="1"/>
  <c r="N1852" i="1" s="1"/>
  <c r="D1852" i="1"/>
  <c r="H1852" i="1" s="1"/>
  <c r="P1852" i="1" s="1"/>
  <c r="C1852" i="1"/>
  <c r="G1852" i="1" s="1"/>
  <c r="O1852" i="1" s="1"/>
  <c r="Y1851" i="1"/>
  <c r="K1851" i="1"/>
  <c r="M1851" i="1" s="1"/>
  <c r="F1851" i="1"/>
  <c r="L1851" i="1" s="1"/>
  <c r="N1851" i="1" s="1"/>
  <c r="D1851" i="1"/>
  <c r="H1851" i="1" s="1"/>
  <c r="P1851" i="1" s="1"/>
  <c r="C1851" i="1"/>
  <c r="G1851" i="1" s="1"/>
  <c r="O1851" i="1" s="1"/>
  <c r="Y1850" i="1"/>
  <c r="K1850" i="1"/>
  <c r="M1850" i="1" s="1"/>
  <c r="F1850" i="1"/>
  <c r="L1850" i="1" s="1"/>
  <c r="N1850" i="1" s="1"/>
  <c r="D1850" i="1"/>
  <c r="H1850" i="1" s="1"/>
  <c r="P1850" i="1" s="1"/>
  <c r="C1850" i="1"/>
  <c r="G1850" i="1" s="1"/>
  <c r="O1850" i="1" s="1"/>
  <c r="Y1849" i="1"/>
  <c r="K1849" i="1"/>
  <c r="M1849" i="1" s="1"/>
  <c r="F1849" i="1"/>
  <c r="L1849" i="1" s="1"/>
  <c r="N1849" i="1" s="1"/>
  <c r="D1849" i="1"/>
  <c r="H1849" i="1" s="1"/>
  <c r="P1849" i="1" s="1"/>
  <c r="C1849" i="1"/>
  <c r="G1849" i="1" s="1"/>
  <c r="O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Y1847" i="1"/>
  <c r="K1847" i="1"/>
  <c r="M1847" i="1" s="1"/>
  <c r="F1847" i="1"/>
  <c r="L1847" i="1" s="1"/>
  <c r="N1847" i="1" s="1"/>
  <c r="D1847" i="1"/>
  <c r="H1847" i="1" s="1"/>
  <c r="P1847" i="1" s="1"/>
  <c r="C1847" i="1"/>
  <c r="G1847" i="1" s="1"/>
  <c r="O1847" i="1" s="1"/>
  <c r="Y1846" i="1"/>
  <c r="K1846" i="1"/>
  <c r="M1846" i="1" s="1"/>
  <c r="F1846" i="1"/>
  <c r="L1846" i="1" s="1"/>
  <c r="N1846" i="1" s="1"/>
  <c r="D1846" i="1"/>
  <c r="H1846" i="1" s="1"/>
  <c r="P1846" i="1" s="1"/>
  <c r="C1846" i="1"/>
  <c r="G1846" i="1" s="1"/>
  <c r="O1846" i="1" s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Y1844" i="1"/>
  <c r="K1844" i="1"/>
  <c r="M1844" i="1" s="1"/>
  <c r="F1844" i="1"/>
  <c r="L1844" i="1" s="1"/>
  <c r="N1844" i="1" s="1"/>
  <c r="D1844" i="1"/>
  <c r="H1844" i="1" s="1"/>
  <c r="P1844" i="1" s="1"/>
  <c r="C1844" i="1"/>
  <c r="G1844" i="1" s="1"/>
  <c r="O1844" i="1" s="1"/>
  <c r="Y1843" i="1"/>
  <c r="K1843" i="1"/>
  <c r="M1843" i="1" s="1"/>
  <c r="F1843" i="1"/>
  <c r="L1843" i="1" s="1"/>
  <c r="N1843" i="1" s="1"/>
  <c r="D1843" i="1"/>
  <c r="H1843" i="1" s="1"/>
  <c r="P1843" i="1" s="1"/>
  <c r="C1843" i="1"/>
  <c r="G1843" i="1" s="1"/>
  <c r="O1843" i="1" s="1"/>
  <c r="Y1842" i="1"/>
  <c r="K1842" i="1"/>
  <c r="M1842" i="1" s="1"/>
  <c r="F1842" i="1"/>
  <c r="L1842" i="1" s="1"/>
  <c r="N1842" i="1" s="1"/>
  <c r="D1842" i="1"/>
  <c r="H1842" i="1" s="1"/>
  <c r="P1842" i="1" s="1"/>
  <c r="C1842" i="1"/>
  <c r="G1842" i="1" s="1"/>
  <c r="O1842" i="1" s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Y1839" i="1"/>
  <c r="K1839" i="1"/>
  <c r="M1839" i="1" s="1"/>
  <c r="F1839" i="1"/>
  <c r="L1839" i="1" s="1"/>
  <c r="N1839" i="1" s="1"/>
  <c r="D1839" i="1"/>
  <c r="H1839" i="1" s="1"/>
  <c r="P1839" i="1" s="1"/>
  <c r="C1839" i="1"/>
  <c r="G1839" i="1" s="1"/>
  <c r="O1839" i="1" s="1"/>
  <c r="Y1838" i="1"/>
  <c r="K1838" i="1"/>
  <c r="M1838" i="1" s="1"/>
  <c r="F1838" i="1"/>
  <c r="L1838" i="1" s="1"/>
  <c r="N1838" i="1" s="1"/>
  <c r="D1838" i="1"/>
  <c r="H1838" i="1" s="1"/>
  <c r="P1838" i="1" s="1"/>
  <c r="C1838" i="1"/>
  <c r="G1838" i="1" s="1"/>
  <c r="O1838" i="1" s="1"/>
  <c r="Y1837" i="1"/>
  <c r="K1837" i="1"/>
  <c r="M1837" i="1" s="1"/>
  <c r="F1837" i="1"/>
  <c r="L1837" i="1" s="1"/>
  <c r="N1837" i="1" s="1"/>
  <c r="D1837" i="1"/>
  <c r="H1837" i="1" s="1"/>
  <c r="P1837" i="1" s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Y1835" i="1"/>
  <c r="K1835" i="1"/>
  <c r="M1835" i="1" s="1"/>
  <c r="F1835" i="1"/>
  <c r="L1835" i="1" s="1"/>
  <c r="N1835" i="1" s="1"/>
  <c r="D1835" i="1"/>
  <c r="H1835" i="1" s="1"/>
  <c r="P1835" i="1" s="1"/>
  <c r="C1835" i="1"/>
  <c r="G1835" i="1" s="1"/>
  <c r="O1835" i="1" s="1"/>
  <c r="Y1834" i="1"/>
  <c r="K1834" i="1"/>
  <c r="M1834" i="1" s="1"/>
  <c r="F1834" i="1"/>
  <c r="L1834" i="1" s="1"/>
  <c r="N1834" i="1" s="1"/>
  <c r="D1834" i="1"/>
  <c r="H1834" i="1" s="1"/>
  <c r="P1834" i="1" s="1"/>
  <c r="C1834" i="1"/>
  <c r="G1834" i="1" s="1"/>
  <c r="O1834" i="1" s="1"/>
  <c r="Y1833" i="1"/>
  <c r="K1833" i="1"/>
  <c r="M1833" i="1" s="1"/>
  <c r="F1833" i="1"/>
  <c r="L1833" i="1" s="1"/>
  <c r="N1833" i="1" s="1"/>
  <c r="D1833" i="1"/>
  <c r="H1833" i="1" s="1"/>
  <c r="P1833" i="1" s="1"/>
  <c r="C1833" i="1"/>
  <c r="G1833" i="1" s="1"/>
  <c r="O1833" i="1" s="1"/>
  <c r="Y1832" i="1"/>
  <c r="K1832" i="1"/>
  <c r="M1832" i="1" s="1"/>
  <c r="F1832" i="1"/>
  <c r="L1832" i="1" s="1"/>
  <c r="N1832" i="1" s="1"/>
  <c r="D1832" i="1"/>
  <c r="H1832" i="1" s="1"/>
  <c r="P1832" i="1" s="1"/>
  <c r="C1832" i="1"/>
  <c r="G1832" i="1" s="1"/>
  <c r="O1832" i="1" s="1"/>
  <c r="Y1831" i="1"/>
  <c r="K1831" i="1"/>
  <c r="M1831" i="1" s="1"/>
  <c r="F1831" i="1"/>
  <c r="L1831" i="1" s="1"/>
  <c r="N1831" i="1" s="1"/>
  <c r="D1831" i="1"/>
  <c r="H1831" i="1" s="1"/>
  <c r="P1831" i="1" s="1"/>
  <c r="C1831" i="1"/>
  <c r="G1831" i="1" s="1"/>
  <c r="O1831" i="1" s="1"/>
  <c r="Y1830" i="1"/>
  <c r="L1830" i="1"/>
  <c r="N1830" i="1" s="1"/>
  <c r="K1830" i="1"/>
  <c r="M1830" i="1" s="1"/>
  <c r="F1830" i="1"/>
  <c r="D1830" i="1"/>
  <c r="H1830" i="1" s="1"/>
  <c r="P1830" i="1" s="1"/>
  <c r="C1830" i="1"/>
  <c r="G1830" i="1" s="1"/>
  <c r="O1830" i="1" s="1"/>
  <c r="Y1829" i="1"/>
  <c r="L1829" i="1"/>
  <c r="N1829" i="1" s="1"/>
  <c r="K1829" i="1"/>
  <c r="M1829" i="1" s="1"/>
  <c r="F1829" i="1"/>
  <c r="D1829" i="1"/>
  <c r="H1829" i="1" s="1"/>
  <c r="P1829" i="1" s="1"/>
  <c r="C1829" i="1"/>
  <c r="G1829" i="1" s="1"/>
  <c r="O1829" i="1" s="1"/>
  <c r="Y1828" i="1"/>
  <c r="L1828" i="1"/>
  <c r="N1828" i="1" s="1"/>
  <c r="K1828" i="1"/>
  <c r="M1828" i="1" s="1"/>
  <c r="F1828" i="1"/>
  <c r="D1828" i="1"/>
  <c r="H1828" i="1" s="1"/>
  <c r="P1828" i="1" s="1"/>
  <c r="C1828" i="1"/>
  <c r="G1828" i="1" s="1"/>
  <c r="O1828" i="1" s="1"/>
  <c r="Y1827" i="1"/>
  <c r="L1827" i="1"/>
  <c r="N1827" i="1" s="1"/>
  <c r="K1827" i="1"/>
  <c r="M1827" i="1" s="1"/>
  <c r="F1827" i="1"/>
  <c r="D1827" i="1"/>
  <c r="H1827" i="1" s="1"/>
  <c r="P1827" i="1" s="1"/>
  <c r="C1827" i="1"/>
  <c r="G1827" i="1" s="1"/>
  <c r="O1827" i="1" s="1"/>
  <c r="Y1826" i="1"/>
  <c r="L1826" i="1"/>
  <c r="N1826" i="1" s="1"/>
  <c r="K1826" i="1"/>
  <c r="M1826" i="1" s="1"/>
  <c r="F1826" i="1"/>
  <c r="D1826" i="1"/>
  <c r="H1826" i="1" s="1"/>
  <c r="P1826" i="1" s="1"/>
  <c r="C1826" i="1"/>
  <c r="G1826" i="1" s="1"/>
  <c r="O1826" i="1" s="1"/>
  <c r="Y1825" i="1"/>
  <c r="L1825" i="1"/>
  <c r="N1825" i="1" s="1"/>
  <c r="K1825" i="1"/>
  <c r="M1825" i="1" s="1"/>
  <c r="F1825" i="1"/>
  <c r="D1825" i="1"/>
  <c r="H1825" i="1" s="1"/>
  <c r="P1825" i="1" s="1"/>
  <c r="C1825" i="1"/>
  <c r="G1825" i="1" s="1"/>
  <c r="O1825" i="1" s="1"/>
  <c r="Y1824" i="1"/>
  <c r="L1824" i="1"/>
  <c r="N1824" i="1" s="1"/>
  <c r="K1824" i="1"/>
  <c r="M1824" i="1" s="1"/>
  <c r="F1824" i="1"/>
  <c r="D1824" i="1"/>
  <c r="H1824" i="1" s="1"/>
  <c r="P1824" i="1" s="1"/>
  <c r="C1824" i="1"/>
  <c r="G1824" i="1" s="1"/>
  <c r="O1824" i="1" s="1"/>
  <c r="Y1823" i="1"/>
  <c r="L1823" i="1"/>
  <c r="N1823" i="1" s="1"/>
  <c r="F1823" i="1"/>
  <c r="K1823" i="1" s="1"/>
  <c r="M1823" i="1" s="1"/>
  <c r="D1823" i="1"/>
  <c r="H1823" i="1" s="1"/>
  <c r="P1823" i="1" s="1"/>
  <c r="C1823" i="1"/>
  <c r="G1823" i="1" s="1"/>
  <c r="O1823" i="1" s="1"/>
  <c r="Y1822" i="1"/>
  <c r="L1822" i="1"/>
  <c r="N1822" i="1" s="1"/>
  <c r="F1822" i="1"/>
  <c r="K1822" i="1" s="1"/>
  <c r="M1822" i="1" s="1"/>
  <c r="D1822" i="1"/>
  <c r="H1822" i="1" s="1"/>
  <c r="P1822" i="1" s="1"/>
  <c r="C1822" i="1"/>
  <c r="G1822" i="1" s="1"/>
  <c r="O1822" i="1" s="1"/>
  <c r="Y1821" i="1"/>
  <c r="L1821" i="1"/>
  <c r="N1821" i="1" s="1"/>
  <c r="F1821" i="1"/>
  <c r="K1821" i="1" s="1"/>
  <c r="M1821" i="1" s="1"/>
  <c r="D1821" i="1"/>
  <c r="H1821" i="1" s="1"/>
  <c r="P1821" i="1" s="1"/>
  <c r="C1821" i="1"/>
  <c r="G1821" i="1" s="1"/>
  <c r="O1821" i="1" s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Y1819" i="1"/>
  <c r="L1819" i="1"/>
  <c r="N1819" i="1" s="1"/>
  <c r="F1819" i="1"/>
  <c r="K1819" i="1" s="1"/>
  <c r="M1819" i="1" s="1"/>
  <c r="D1819" i="1"/>
  <c r="H1819" i="1" s="1"/>
  <c r="P1819" i="1" s="1"/>
  <c r="C1819" i="1"/>
  <c r="G1819" i="1" s="1"/>
  <c r="O1819" i="1" s="1"/>
  <c r="Y1818" i="1"/>
  <c r="L1818" i="1"/>
  <c r="N1818" i="1" s="1"/>
  <c r="F1818" i="1"/>
  <c r="K1818" i="1" s="1"/>
  <c r="M1818" i="1" s="1"/>
  <c r="D1818" i="1"/>
  <c r="H1818" i="1" s="1"/>
  <c r="P1818" i="1" s="1"/>
  <c r="C1818" i="1"/>
  <c r="G1818" i="1" s="1"/>
  <c r="O1818" i="1" s="1"/>
  <c r="Y1817" i="1"/>
  <c r="L1817" i="1"/>
  <c r="N1817" i="1" s="1"/>
  <c r="F1817" i="1"/>
  <c r="K1817" i="1" s="1"/>
  <c r="M1817" i="1" s="1"/>
  <c r="D1817" i="1"/>
  <c r="H1817" i="1" s="1"/>
  <c r="P1817" i="1" s="1"/>
  <c r="C1817" i="1"/>
  <c r="G1817" i="1" s="1"/>
  <c r="O1817" i="1" s="1"/>
  <c r="Y1816" i="1"/>
  <c r="L1816" i="1"/>
  <c r="N1816" i="1" s="1"/>
  <c r="F1816" i="1"/>
  <c r="K1816" i="1" s="1"/>
  <c r="M1816" i="1" s="1"/>
  <c r="D1816" i="1"/>
  <c r="H1816" i="1" s="1"/>
  <c r="P1816" i="1" s="1"/>
  <c r="C1816" i="1"/>
  <c r="G1816" i="1" s="1"/>
  <c r="O1816" i="1" s="1"/>
  <c r="Y1815" i="1"/>
  <c r="L1815" i="1"/>
  <c r="N1815" i="1" s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L1814" i="1"/>
  <c r="N1814" i="1" s="1"/>
  <c r="F1814" i="1"/>
  <c r="K1814" i="1" s="1"/>
  <c r="M1814" i="1" s="1"/>
  <c r="D1814" i="1"/>
  <c r="H1814" i="1" s="1"/>
  <c r="P1814" i="1" s="1"/>
  <c r="C1814" i="1"/>
  <c r="G1814" i="1" s="1"/>
  <c r="O1814" i="1" s="1"/>
  <c r="Y1813" i="1"/>
  <c r="L1813" i="1"/>
  <c r="N1813" i="1" s="1"/>
  <c r="F1813" i="1"/>
  <c r="K1813" i="1" s="1"/>
  <c r="M1813" i="1" s="1"/>
  <c r="D1813" i="1"/>
  <c r="H1813" i="1" s="1"/>
  <c r="P1813" i="1" s="1"/>
  <c r="C1813" i="1"/>
  <c r="G1813" i="1" s="1"/>
  <c r="O1813" i="1" s="1"/>
  <c r="Y1812" i="1"/>
  <c r="L1812" i="1"/>
  <c r="N1812" i="1" s="1"/>
  <c r="F1812" i="1"/>
  <c r="K1812" i="1" s="1"/>
  <c r="M1812" i="1" s="1"/>
  <c r="D1812" i="1"/>
  <c r="H1812" i="1" s="1"/>
  <c r="P1812" i="1" s="1"/>
  <c r="C1812" i="1"/>
  <c r="G1812" i="1" s="1"/>
  <c r="O1812" i="1" s="1"/>
  <c r="Y1811" i="1"/>
  <c r="L1811" i="1"/>
  <c r="N1811" i="1" s="1"/>
  <c r="F1811" i="1"/>
  <c r="K1811" i="1" s="1"/>
  <c r="M1811" i="1" s="1"/>
  <c r="D1811" i="1"/>
  <c r="H1811" i="1" s="1"/>
  <c r="P1811" i="1" s="1"/>
  <c r="C1811" i="1"/>
  <c r="G1811" i="1" s="1"/>
  <c r="O1811" i="1" s="1"/>
  <c r="Y1810" i="1"/>
  <c r="L1810" i="1"/>
  <c r="N1810" i="1" s="1"/>
  <c r="F1810" i="1"/>
  <c r="K1810" i="1" s="1"/>
  <c r="M1810" i="1" s="1"/>
  <c r="D1810" i="1"/>
  <c r="H1810" i="1" s="1"/>
  <c r="P1810" i="1" s="1"/>
  <c r="C1810" i="1"/>
  <c r="G1810" i="1" s="1"/>
  <c r="O1810" i="1" s="1"/>
  <c r="Y1809" i="1"/>
  <c r="L1809" i="1"/>
  <c r="N1809" i="1" s="1"/>
  <c r="F1809" i="1"/>
  <c r="K1809" i="1" s="1"/>
  <c r="M1809" i="1" s="1"/>
  <c r="D1809" i="1"/>
  <c r="H1809" i="1" s="1"/>
  <c r="P1809" i="1" s="1"/>
  <c r="C1809" i="1"/>
  <c r="G1809" i="1" s="1"/>
  <c r="O1809" i="1" s="1"/>
  <c r="Y1808" i="1"/>
  <c r="L1808" i="1"/>
  <c r="N1808" i="1" s="1"/>
  <c r="F1808" i="1"/>
  <c r="K1808" i="1" s="1"/>
  <c r="M1808" i="1" s="1"/>
  <c r="D1808" i="1"/>
  <c r="H1808" i="1" s="1"/>
  <c r="P1808" i="1" s="1"/>
  <c r="C1808" i="1"/>
  <c r="G1808" i="1" s="1"/>
  <c r="O1808" i="1" s="1"/>
  <c r="Y1807" i="1"/>
  <c r="L1807" i="1"/>
  <c r="N1807" i="1" s="1"/>
  <c r="F1807" i="1"/>
  <c r="K1807" i="1" s="1"/>
  <c r="M1807" i="1" s="1"/>
  <c r="D1807" i="1"/>
  <c r="H1807" i="1" s="1"/>
  <c r="P1807" i="1" s="1"/>
  <c r="C1807" i="1"/>
  <c r="G1807" i="1" s="1"/>
  <c r="O1807" i="1" s="1"/>
  <c r="Y1806" i="1"/>
  <c r="L1806" i="1"/>
  <c r="N1806" i="1" s="1"/>
  <c r="F1806" i="1"/>
  <c r="K1806" i="1" s="1"/>
  <c r="M1806" i="1" s="1"/>
  <c r="D1806" i="1"/>
  <c r="H1806" i="1" s="1"/>
  <c r="P1806" i="1" s="1"/>
  <c r="C1806" i="1"/>
  <c r="G1806" i="1" s="1"/>
  <c r="O1806" i="1" s="1"/>
  <c r="Y1805" i="1"/>
  <c r="L1805" i="1"/>
  <c r="N1805" i="1" s="1"/>
  <c r="F1805" i="1"/>
  <c r="K1805" i="1" s="1"/>
  <c r="M1805" i="1" s="1"/>
  <c r="D1805" i="1"/>
  <c r="H1805" i="1" s="1"/>
  <c r="P1805" i="1" s="1"/>
  <c r="C1805" i="1"/>
  <c r="G1805" i="1" s="1"/>
  <c r="O1805" i="1" s="1"/>
  <c r="Y1804" i="1"/>
  <c r="L1804" i="1"/>
  <c r="N1804" i="1" s="1"/>
  <c r="F1804" i="1"/>
  <c r="K1804" i="1" s="1"/>
  <c r="M1804" i="1" s="1"/>
  <c r="D1804" i="1"/>
  <c r="H1804" i="1" s="1"/>
  <c r="P1804" i="1" s="1"/>
  <c r="C1804" i="1"/>
  <c r="G1804" i="1" s="1"/>
  <c r="O1804" i="1" s="1"/>
  <c r="Y1803" i="1"/>
  <c r="L1803" i="1"/>
  <c r="N1803" i="1" s="1"/>
  <c r="F1803" i="1"/>
  <c r="K1803" i="1" s="1"/>
  <c r="M1803" i="1" s="1"/>
  <c r="D1803" i="1"/>
  <c r="H1803" i="1" s="1"/>
  <c r="P1803" i="1" s="1"/>
  <c r="C1803" i="1"/>
  <c r="G1803" i="1" s="1"/>
  <c r="O1803" i="1" s="1"/>
  <c r="Y1802" i="1"/>
  <c r="L1802" i="1"/>
  <c r="N1802" i="1" s="1"/>
  <c r="F1802" i="1"/>
  <c r="K1802" i="1" s="1"/>
  <c r="M1802" i="1" s="1"/>
  <c r="D1802" i="1"/>
  <c r="H1802" i="1" s="1"/>
  <c r="P1802" i="1" s="1"/>
  <c r="C1802" i="1"/>
  <c r="G1802" i="1" s="1"/>
  <c r="O1802" i="1" s="1"/>
  <c r="Y1801" i="1"/>
  <c r="L1801" i="1"/>
  <c r="N1801" i="1" s="1"/>
  <c r="F1801" i="1"/>
  <c r="K1801" i="1" s="1"/>
  <c r="M1801" i="1" s="1"/>
  <c r="D1801" i="1"/>
  <c r="H1801" i="1" s="1"/>
  <c r="P1801" i="1" s="1"/>
  <c r="C1801" i="1"/>
  <c r="G1801" i="1" s="1"/>
  <c r="O1801" i="1" s="1"/>
  <c r="Y1800" i="1"/>
  <c r="L1800" i="1"/>
  <c r="N1800" i="1" s="1"/>
  <c r="F1800" i="1"/>
  <c r="K1800" i="1" s="1"/>
  <c r="M1800" i="1" s="1"/>
  <c r="D1800" i="1"/>
  <c r="H1800" i="1" s="1"/>
  <c r="P1800" i="1" s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L1798" i="1"/>
  <c r="N1798" i="1" s="1"/>
  <c r="F1798" i="1"/>
  <c r="K1798" i="1" s="1"/>
  <c r="M1798" i="1" s="1"/>
  <c r="D1798" i="1"/>
  <c r="H1798" i="1" s="1"/>
  <c r="P1798" i="1" s="1"/>
  <c r="C1798" i="1"/>
  <c r="G1798" i="1" s="1"/>
  <c r="O1798" i="1" s="1"/>
  <c r="Y1797" i="1"/>
  <c r="L1797" i="1"/>
  <c r="N1797" i="1" s="1"/>
  <c r="F1797" i="1"/>
  <c r="K1797" i="1" s="1"/>
  <c r="M1797" i="1" s="1"/>
  <c r="D1797" i="1"/>
  <c r="H1797" i="1" s="1"/>
  <c r="P1797" i="1" s="1"/>
  <c r="C1797" i="1"/>
  <c r="G1797" i="1" s="1"/>
  <c r="O1797" i="1" s="1"/>
  <c r="Y1796" i="1"/>
  <c r="F1796" i="1"/>
  <c r="L1796" i="1" s="1"/>
  <c r="N1796" i="1" s="1"/>
  <c r="D1796" i="1"/>
  <c r="C1796" i="1"/>
  <c r="Y1795" i="1"/>
  <c r="L1795" i="1"/>
  <c r="N1795" i="1" s="1"/>
  <c r="K1795" i="1"/>
  <c r="M1795" i="1" s="1"/>
  <c r="F1795" i="1"/>
  <c r="D1795" i="1"/>
  <c r="H1795" i="1" s="1"/>
  <c r="P1795" i="1" s="1"/>
  <c r="C1795" i="1"/>
  <c r="G1795" i="1" s="1"/>
  <c r="O1795" i="1" s="1"/>
  <c r="Y1794" i="1"/>
  <c r="F1794" i="1"/>
  <c r="L1794" i="1" s="1"/>
  <c r="N1794" i="1" s="1"/>
  <c r="D1794" i="1"/>
  <c r="C1794" i="1"/>
  <c r="Y1793" i="1"/>
  <c r="L1793" i="1"/>
  <c r="N1793" i="1" s="1"/>
  <c r="K1793" i="1"/>
  <c r="M1793" i="1" s="1"/>
  <c r="F1793" i="1"/>
  <c r="D1793" i="1"/>
  <c r="H1793" i="1" s="1"/>
  <c r="P1793" i="1" s="1"/>
  <c r="C1793" i="1"/>
  <c r="G1793" i="1" s="1"/>
  <c r="O1793" i="1" s="1"/>
  <c r="Y1792" i="1"/>
  <c r="F1792" i="1"/>
  <c r="L1792" i="1" s="1"/>
  <c r="N1792" i="1" s="1"/>
  <c r="D1792" i="1"/>
  <c r="C1792" i="1"/>
  <c r="Y1791" i="1"/>
  <c r="L1791" i="1"/>
  <c r="N1791" i="1" s="1"/>
  <c r="K1791" i="1"/>
  <c r="M1791" i="1" s="1"/>
  <c r="F1791" i="1"/>
  <c r="D1791" i="1"/>
  <c r="H1791" i="1" s="1"/>
  <c r="P1791" i="1" s="1"/>
  <c r="C1791" i="1"/>
  <c r="G1791" i="1" s="1"/>
  <c r="O1791" i="1" s="1"/>
  <c r="Y1790" i="1"/>
  <c r="F1790" i="1"/>
  <c r="L1790" i="1" s="1"/>
  <c r="N1790" i="1" s="1"/>
  <c r="D1790" i="1"/>
  <c r="C1790" i="1"/>
  <c r="Y1789" i="1"/>
  <c r="L1789" i="1"/>
  <c r="N1789" i="1" s="1"/>
  <c r="K1789" i="1"/>
  <c r="M1789" i="1" s="1"/>
  <c r="F1789" i="1"/>
  <c r="D1789" i="1"/>
  <c r="H1789" i="1" s="1"/>
  <c r="P1789" i="1" s="1"/>
  <c r="C1789" i="1"/>
  <c r="G1789" i="1" s="1"/>
  <c r="O1789" i="1" s="1"/>
  <c r="Y1788" i="1"/>
  <c r="F1788" i="1"/>
  <c r="L1788" i="1" s="1"/>
  <c r="N1788" i="1" s="1"/>
  <c r="D1788" i="1"/>
  <c r="C1788" i="1"/>
  <c r="Y1787" i="1"/>
  <c r="L1787" i="1"/>
  <c r="N1787" i="1" s="1"/>
  <c r="K1787" i="1"/>
  <c r="M1787" i="1" s="1"/>
  <c r="F1787" i="1"/>
  <c r="D1787" i="1"/>
  <c r="H1787" i="1" s="1"/>
  <c r="P1787" i="1" s="1"/>
  <c r="C1787" i="1"/>
  <c r="G1787" i="1" s="1"/>
  <c r="O1787" i="1" s="1"/>
  <c r="Y1786" i="1"/>
  <c r="K1786" i="1"/>
  <c r="M1786" i="1" s="1"/>
  <c r="H1786" i="1"/>
  <c r="P1786" i="1" s="1"/>
  <c r="F1786" i="1"/>
  <c r="L1786" i="1" s="1"/>
  <c r="N1786" i="1" s="1"/>
  <c r="D1786" i="1"/>
  <c r="C1786" i="1"/>
  <c r="G1786" i="1" s="1"/>
  <c r="O1786" i="1" s="1"/>
  <c r="Y1785" i="1"/>
  <c r="K1785" i="1"/>
  <c r="M1785" i="1" s="1"/>
  <c r="H1785" i="1"/>
  <c r="P1785" i="1" s="1"/>
  <c r="F1785" i="1"/>
  <c r="L1785" i="1" s="1"/>
  <c r="N1785" i="1" s="1"/>
  <c r="D1785" i="1"/>
  <c r="C1785" i="1"/>
  <c r="G1785" i="1" s="1"/>
  <c r="O1785" i="1" s="1"/>
  <c r="Y1784" i="1"/>
  <c r="K1784" i="1"/>
  <c r="M1784" i="1" s="1"/>
  <c r="H1784" i="1"/>
  <c r="P1784" i="1" s="1"/>
  <c r="F1784" i="1"/>
  <c r="L1784" i="1" s="1"/>
  <c r="N1784" i="1" s="1"/>
  <c r="D1784" i="1"/>
  <c r="C1784" i="1"/>
  <c r="G1784" i="1" s="1"/>
  <c r="O1784" i="1" s="1"/>
  <c r="Y1783" i="1"/>
  <c r="K1783" i="1"/>
  <c r="M1783" i="1" s="1"/>
  <c r="H1783" i="1"/>
  <c r="P1783" i="1" s="1"/>
  <c r="F1783" i="1"/>
  <c r="L1783" i="1" s="1"/>
  <c r="N1783" i="1" s="1"/>
  <c r="D1783" i="1"/>
  <c r="C1783" i="1"/>
  <c r="G1783" i="1" s="1"/>
  <c r="O1783" i="1" s="1"/>
  <c r="Y1782" i="1"/>
  <c r="K1782" i="1"/>
  <c r="M1782" i="1" s="1"/>
  <c r="H1782" i="1"/>
  <c r="P1782" i="1" s="1"/>
  <c r="F1782" i="1"/>
  <c r="L1782" i="1" s="1"/>
  <c r="N1782" i="1" s="1"/>
  <c r="D1782" i="1"/>
  <c r="C1782" i="1"/>
  <c r="G1782" i="1" s="1"/>
  <c r="O1782" i="1" s="1"/>
  <c r="Y1781" i="1"/>
  <c r="K1781" i="1"/>
  <c r="M1781" i="1" s="1"/>
  <c r="H1781" i="1"/>
  <c r="P1781" i="1" s="1"/>
  <c r="F1781" i="1"/>
  <c r="L1781" i="1" s="1"/>
  <c r="N1781" i="1" s="1"/>
  <c r="D1781" i="1"/>
  <c r="C1781" i="1"/>
  <c r="G1781" i="1" s="1"/>
  <c r="O1781" i="1" s="1"/>
  <c r="Y1780" i="1"/>
  <c r="K1780" i="1"/>
  <c r="M1780" i="1" s="1"/>
  <c r="H1780" i="1"/>
  <c r="P1780" i="1" s="1"/>
  <c r="F1780" i="1"/>
  <c r="L1780" i="1" s="1"/>
  <c r="N1780" i="1" s="1"/>
  <c r="D1780" i="1"/>
  <c r="C1780" i="1"/>
  <c r="G1780" i="1" s="1"/>
  <c r="O1780" i="1" s="1"/>
  <c r="Y1779" i="1"/>
  <c r="K1779" i="1"/>
  <c r="M1779" i="1" s="1"/>
  <c r="H1779" i="1"/>
  <c r="P1779" i="1" s="1"/>
  <c r="F1779" i="1"/>
  <c r="L1779" i="1" s="1"/>
  <c r="N1779" i="1" s="1"/>
  <c r="D1779" i="1"/>
  <c r="C1779" i="1"/>
  <c r="G1779" i="1" s="1"/>
  <c r="O1779" i="1" s="1"/>
  <c r="Y1778" i="1"/>
  <c r="K1778" i="1"/>
  <c r="M1778" i="1" s="1"/>
  <c r="H1778" i="1"/>
  <c r="P1778" i="1" s="1"/>
  <c r="F1778" i="1"/>
  <c r="L1778" i="1" s="1"/>
  <c r="N1778" i="1" s="1"/>
  <c r="D1778" i="1"/>
  <c r="C1778" i="1"/>
  <c r="G1778" i="1" s="1"/>
  <c r="O1778" i="1" s="1"/>
  <c r="Y1777" i="1"/>
  <c r="K1777" i="1"/>
  <c r="M1777" i="1" s="1"/>
  <c r="H1777" i="1"/>
  <c r="P1777" i="1" s="1"/>
  <c r="F1777" i="1"/>
  <c r="L1777" i="1" s="1"/>
  <c r="N1777" i="1" s="1"/>
  <c r="D1777" i="1"/>
  <c r="C1777" i="1"/>
  <c r="G1777" i="1" s="1"/>
  <c r="O1777" i="1" s="1"/>
  <c r="Y1776" i="1"/>
  <c r="K1776" i="1"/>
  <c r="M1776" i="1" s="1"/>
  <c r="H1776" i="1"/>
  <c r="P1776" i="1" s="1"/>
  <c r="F1776" i="1"/>
  <c r="L1776" i="1" s="1"/>
  <c r="N1776" i="1" s="1"/>
  <c r="D1776" i="1"/>
  <c r="C1776" i="1"/>
  <c r="G1776" i="1" s="1"/>
  <c r="O1776" i="1" s="1"/>
  <c r="Y1775" i="1"/>
  <c r="K1775" i="1"/>
  <c r="M1775" i="1" s="1"/>
  <c r="H1775" i="1"/>
  <c r="P1775" i="1" s="1"/>
  <c r="F1775" i="1"/>
  <c r="L1775" i="1" s="1"/>
  <c r="N1775" i="1" s="1"/>
  <c r="D1775" i="1"/>
  <c r="C1775" i="1"/>
  <c r="G1775" i="1" s="1"/>
  <c r="O1775" i="1" s="1"/>
  <c r="Y1774" i="1"/>
  <c r="K1774" i="1"/>
  <c r="M1774" i="1" s="1"/>
  <c r="H1774" i="1"/>
  <c r="P1774" i="1" s="1"/>
  <c r="F1774" i="1"/>
  <c r="L1774" i="1" s="1"/>
  <c r="N1774" i="1" s="1"/>
  <c r="D1774" i="1"/>
  <c r="C1774" i="1"/>
  <c r="G1774" i="1" s="1"/>
  <c r="O1774" i="1" s="1"/>
  <c r="Y1773" i="1"/>
  <c r="K1773" i="1"/>
  <c r="M1773" i="1" s="1"/>
  <c r="H1773" i="1"/>
  <c r="P1773" i="1" s="1"/>
  <c r="F1773" i="1"/>
  <c r="L1773" i="1" s="1"/>
  <c r="N1773" i="1" s="1"/>
  <c r="D1773" i="1"/>
  <c r="C1773" i="1"/>
  <c r="G1773" i="1" s="1"/>
  <c r="O1773" i="1" s="1"/>
  <c r="Y1772" i="1"/>
  <c r="K1772" i="1"/>
  <c r="M1772" i="1" s="1"/>
  <c r="H1772" i="1"/>
  <c r="P1772" i="1" s="1"/>
  <c r="F1772" i="1"/>
  <c r="L1772" i="1" s="1"/>
  <c r="N1772" i="1" s="1"/>
  <c r="D1772" i="1"/>
  <c r="C1772" i="1"/>
  <c r="G1772" i="1" s="1"/>
  <c r="O1772" i="1" s="1"/>
  <c r="O1776" i="2" l="1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G1790" i="1"/>
  <c r="O1790" i="1" s="1"/>
  <c r="G1792" i="1"/>
  <c r="O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E1495" i="2" l="1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T1771" i="2"/>
  <c r="Q1771" i="2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T1770" i="2"/>
  <c r="Q1770" i="2"/>
  <c r="P1770" i="2"/>
  <c r="S1770" i="2" s="1"/>
  <c r="I1770" i="2"/>
  <c r="U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T1769" i="2"/>
  <c r="Q1769" i="2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T1768" i="2"/>
  <c r="Q1768" i="2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T1767" i="2"/>
  <c r="Q1767" i="2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T1766" i="2"/>
  <c r="Q1766" i="2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T1765" i="2"/>
  <c r="Q1765" i="2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T1764" i="2"/>
  <c r="Q1764" i="2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T1763" i="2"/>
  <c r="Q1763" i="2"/>
  <c r="P1763" i="2"/>
  <c r="S1763" i="2" s="1"/>
  <c r="J1763" i="2"/>
  <c r="V1763" i="2" s="1"/>
  <c r="H1763" i="2"/>
  <c r="O1763" i="2" s="1"/>
  <c r="R1763" i="2" s="1"/>
  <c r="F1763" i="2"/>
  <c r="K1763" i="2" s="1"/>
  <c r="W1763" i="2" s="1"/>
  <c r="E1763" i="2"/>
  <c r="D1763" i="2"/>
  <c r="I1763" i="2" s="1"/>
  <c r="U1763" i="2" s="1"/>
  <c r="Q1762" i="2"/>
  <c r="T1762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T1761" i="2"/>
  <c r="Q1761" i="2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Q1760" i="2"/>
  <c r="T1760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T1759" i="2"/>
  <c r="Q1759" i="2"/>
  <c r="P1759" i="2"/>
  <c r="S1759" i="2" s="1"/>
  <c r="J1759" i="2"/>
  <c r="V1759" i="2" s="1"/>
  <c r="H1759" i="2"/>
  <c r="O1759" i="2" s="1"/>
  <c r="R1759" i="2" s="1"/>
  <c r="F1759" i="2"/>
  <c r="K1759" i="2" s="1"/>
  <c r="W1759" i="2" s="1"/>
  <c r="E1759" i="2"/>
  <c r="D1759" i="2"/>
  <c r="I1759" i="2" s="1"/>
  <c r="U1759" i="2" s="1"/>
  <c r="Q1758" i="2"/>
  <c r="T1758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Q1757" i="2"/>
  <c r="T1757" i="2" s="1"/>
  <c r="H1757" i="2"/>
  <c r="P1757" i="2" s="1"/>
  <c r="S1757" i="2" s="1"/>
  <c r="F1757" i="2"/>
  <c r="E1757" i="2"/>
  <c r="J1757" i="2" s="1"/>
  <c r="V1757" i="2" s="1"/>
  <c r="D1757" i="2"/>
  <c r="I1757" i="2" s="1"/>
  <c r="U1757" i="2" s="1"/>
  <c r="T1756" i="2"/>
  <c r="Q1756" i="2"/>
  <c r="O1756" i="2"/>
  <c r="R1756" i="2" s="1"/>
  <c r="J1756" i="2"/>
  <c r="V1756" i="2" s="1"/>
  <c r="H1756" i="2"/>
  <c r="P1756" i="2" s="1"/>
  <c r="S1756" i="2" s="1"/>
  <c r="F1756" i="2"/>
  <c r="K1756" i="2" s="1"/>
  <c r="W1756" i="2" s="1"/>
  <c r="E1756" i="2"/>
  <c r="D1756" i="2"/>
  <c r="I1756" i="2" s="1"/>
  <c r="U1756" i="2" s="1"/>
  <c r="O1755" i="2"/>
  <c r="R1755" i="2" s="1"/>
  <c r="H1755" i="2"/>
  <c r="Q1755" i="2" s="1"/>
  <c r="T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F1754" i="2"/>
  <c r="E1754" i="2"/>
  <c r="D1754" i="2"/>
  <c r="I1754" i="2" s="1"/>
  <c r="U1754" i="2" s="1"/>
  <c r="Q1753" i="2"/>
  <c r="T1753" i="2" s="1"/>
  <c r="H1753" i="2"/>
  <c r="P1753" i="2" s="1"/>
  <c r="S1753" i="2" s="1"/>
  <c r="F1753" i="2"/>
  <c r="E1753" i="2"/>
  <c r="J1753" i="2" s="1"/>
  <c r="V1753" i="2" s="1"/>
  <c r="D1753" i="2"/>
  <c r="I1753" i="2" s="1"/>
  <c r="U1753" i="2" s="1"/>
  <c r="T1752" i="2"/>
  <c r="Q1752" i="2"/>
  <c r="O1752" i="2"/>
  <c r="R1752" i="2" s="1"/>
  <c r="J1752" i="2"/>
  <c r="V1752" i="2" s="1"/>
  <c r="H1752" i="2"/>
  <c r="P1752" i="2" s="1"/>
  <c r="S1752" i="2" s="1"/>
  <c r="F1752" i="2"/>
  <c r="K1752" i="2" s="1"/>
  <c r="W1752" i="2" s="1"/>
  <c r="E1752" i="2"/>
  <c r="D1752" i="2"/>
  <c r="I1752" i="2" s="1"/>
  <c r="U1752" i="2" s="1"/>
  <c r="O1751" i="2"/>
  <c r="R1751" i="2" s="1"/>
  <c r="H1751" i="2"/>
  <c r="Q1751" i="2" s="1"/>
  <c r="T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H1750" i="2"/>
  <c r="F1750" i="2"/>
  <c r="E1750" i="2"/>
  <c r="D1750" i="2"/>
  <c r="I1750" i="2" s="1"/>
  <c r="U1750" i="2" s="1"/>
  <c r="Q1749" i="2"/>
  <c r="T1749" i="2" s="1"/>
  <c r="H1749" i="2"/>
  <c r="P1749" i="2" s="1"/>
  <c r="S1749" i="2" s="1"/>
  <c r="F1749" i="2"/>
  <c r="E1749" i="2"/>
  <c r="J1749" i="2" s="1"/>
  <c r="V1749" i="2" s="1"/>
  <c r="D1749" i="2"/>
  <c r="I1749" i="2" s="1"/>
  <c r="U1749" i="2" s="1"/>
  <c r="T1748" i="2"/>
  <c r="Q1748" i="2"/>
  <c r="O1748" i="2"/>
  <c r="R1748" i="2" s="1"/>
  <c r="J1748" i="2"/>
  <c r="V1748" i="2" s="1"/>
  <c r="H1748" i="2"/>
  <c r="P1748" i="2" s="1"/>
  <c r="S1748" i="2" s="1"/>
  <c r="F1748" i="2"/>
  <c r="K1748" i="2" s="1"/>
  <c r="W1748" i="2" s="1"/>
  <c r="E1748" i="2"/>
  <c r="D1748" i="2"/>
  <c r="I1748" i="2" s="1"/>
  <c r="U1748" i="2" s="1"/>
  <c r="T1747" i="2"/>
  <c r="O1747" i="2"/>
  <c r="R1747" i="2" s="1"/>
  <c r="H1747" i="2"/>
  <c r="Q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F1746" i="2"/>
  <c r="E1746" i="2"/>
  <c r="D1746" i="2"/>
  <c r="I1746" i="2" s="1"/>
  <c r="U1746" i="2" s="1"/>
  <c r="Q1745" i="2"/>
  <c r="T1745" i="2" s="1"/>
  <c r="H1745" i="2"/>
  <c r="P1745" i="2" s="1"/>
  <c r="S1745" i="2" s="1"/>
  <c r="F1745" i="2"/>
  <c r="E1745" i="2"/>
  <c r="J1745" i="2" s="1"/>
  <c r="V1745" i="2" s="1"/>
  <c r="D1745" i="2"/>
  <c r="I1745" i="2" s="1"/>
  <c r="U1745" i="2" s="1"/>
  <c r="T1744" i="2"/>
  <c r="Q1744" i="2"/>
  <c r="O1744" i="2"/>
  <c r="R1744" i="2" s="1"/>
  <c r="J1744" i="2"/>
  <c r="V1744" i="2" s="1"/>
  <c r="H1744" i="2"/>
  <c r="P1744" i="2" s="1"/>
  <c r="S1744" i="2" s="1"/>
  <c r="F1744" i="2"/>
  <c r="K1744" i="2" s="1"/>
  <c r="W1744" i="2" s="1"/>
  <c r="E1744" i="2"/>
  <c r="D1744" i="2"/>
  <c r="I1744" i="2" s="1"/>
  <c r="U1744" i="2" s="1"/>
  <c r="T1743" i="2"/>
  <c r="Q1743" i="2"/>
  <c r="P1743" i="2"/>
  <c r="S1743" i="2" s="1"/>
  <c r="I1743" i="2"/>
  <c r="U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T1742" i="2"/>
  <c r="Q1742" i="2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T1741" i="2"/>
  <c r="Q1741" i="2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T1740" i="2"/>
  <c r="Q1740" i="2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T1739" i="2"/>
  <c r="Q1739" i="2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T1738" i="2"/>
  <c r="Q1738" i="2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T1737" i="2"/>
  <c r="Q1737" i="2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T1736" i="2"/>
  <c r="Q1736" i="2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T1735" i="2"/>
  <c r="Q1735" i="2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T1734" i="2"/>
  <c r="Q1734" i="2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T1733" i="2"/>
  <c r="Q1733" i="2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T1732" i="2"/>
  <c r="Q1732" i="2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T1731" i="2"/>
  <c r="Q1731" i="2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T1730" i="2"/>
  <c r="Q1730" i="2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T1729" i="2"/>
  <c r="Q1729" i="2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Q1728" i="2"/>
  <c r="T1728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T1727" i="2"/>
  <c r="Q1727" i="2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T1725" i="2"/>
  <c r="Q1725" i="2"/>
  <c r="P1725" i="2"/>
  <c r="S1725" i="2" s="1"/>
  <c r="H1725" i="2"/>
  <c r="O1725" i="2" s="1"/>
  <c r="R1725" i="2" s="1"/>
  <c r="F1725" i="2"/>
  <c r="K1725" i="2" s="1"/>
  <c r="W1725" i="2" s="1"/>
  <c r="E1725" i="2"/>
  <c r="J1725" i="2" s="1"/>
  <c r="V1725" i="2" s="1"/>
  <c r="D1725" i="2"/>
  <c r="I1725" i="2" s="1"/>
  <c r="U1725" i="2" s="1"/>
  <c r="T1724" i="2"/>
  <c r="Q1724" i="2"/>
  <c r="P1724" i="2"/>
  <c r="S1724" i="2" s="1"/>
  <c r="H1724" i="2"/>
  <c r="O1724" i="2" s="1"/>
  <c r="R1724" i="2" s="1"/>
  <c r="F1724" i="2"/>
  <c r="K1724" i="2" s="1"/>
  <c r="W1724" i="2" s="1"/>
  <c r="E1724" i="2"/>
  <c r="J1724" i="2" s="1"/>
  <c r="V1724" i="2" s="1"/>
  <c r="D1724" i="2"/>
  <c r="I1724" i="2" s="1"/>
  <c r="U1724" i="2" s="1"/>
  <c r="T1723" i="2"/>
  <c r="Q1723" i="2"/>
  <c r="P1723" i="2"/>
  <c r="S1723" i="2" s="1"/>
  <c r="H1723" i="2"/>
  <c r="O1723" i="2" s="1"/>
  <c r="R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U1686" i="2"/>
  <c r="Q1686" i="2"/>
  <c r="T1686" i="2" s="1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R1685" i="2"/>
  <c r="Q1685" i="2"/>
  <c r="T1685" i="2" s="1"/>
  <c r="H1685" i="2"/>
  <c r="O1685" i="2" s="1"/>
  <c r="F1685" i="2"/>
  <c r="K1685" i="2" s="1"/>
  <c r="W1685" i="2" s="1"/>
  <c r="E1685" i="2"/>
  <c r="J1685" i="2" s="1"/>
  <c r="V1685" i="2" s="1"/>
  <c r="D1685" i="2"/>
  <c r="I1685" i="2" s="1"/>
  <c r="U1685" i="2" s="1"/>
  <c r="T1684" i="2"/>
  <c r="Q1684" i="2"/>
  <c r="P1684" i="2"/>
  <c r="S1684" i="2" s="1"/>
  <c r="H1684" i="2"/>
  <c r="O1684" i="2" s="1"/>
  <c r="R1684" i="2" s="1"/>
  <c r="F1684" i="2"/>
  <c r="K1684" i="2" s="1"/>
  <c r="W1684" i="2" s="1"/>
  <c r="E1684" i="2"/>
  <c r="J1684" i="2" s="1"/>
  <c r="V1684" i="2" s="1"/>
  <c r="D1684" i="2"/>
  <c r="I1684" i="2" s="1"/>
  <c r="U1684" i="2" s="1"/>
  <c r="T1683" i="2"/>
  <c r="Q1683" i="2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T1682" i="2"/>
  <c r="Q1682" i="2"/>
  <c r="P1682" i="2"/>
  <c r="S1682" i="2" s="1"/>
  <c r="H1682" i="2"/>
  <c r="O1682" i="2" s="1"/>
  <c r="R1682" i="2" s="1"/>
  <c r="F1682" i="2"/>
  <c r="K1682" i="2" s="1"/>
  <c r="W1682" i="2" s="1"/>
  <c r="E1682" i="2"/>
  <c r="J1682" i="2" s="1"/>
  <c r="V1682" i="2" s="1"/>
  <c r="D1682" i="2"/>
  <c r="I1682" i="2" s="1"/>
  <c r="U1682" i="2" s="1"/>
  <c r="T1681" i="2"/>
  <c r="Q1681" i="2"/>
  <c r="P1681" i="2"/>
  <c r="S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I1681" i="2" s="1"/>
  <c r="U1681" i="2" s="1"/>
  <c r="T1680" i="2"/>
  <c r="Q1680" i="2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T1679" i="2"/>
  <c r="Q1679" i="2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T1678" i="2"/>
  <c r="Q1678" i="2"/>
  <c r="P1678" i="2"/>
  <c r="S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I1678" i="2" s="1"/>
  <c r="U1678" i="2" s="1"/>
  <c r="T1677" i="2"/>
  <c r="Q1677" i="2"/>
  <c r="P1677" i="2"/>
  <c r="S1677" i="2" s="1"/>
  <c r="H1677" i="2"/>
  <c r="O1677" i="2" s="1"/>
  <c r="R1677" i="2" s="1"/>
  <c r="F1677" i="2"/>
  <c r="K1677" i="2" s="1"/>
  <c r="W1677" i="2" s="1"/>
  <c r="E1677" i="2"/>
  <c r="J1677" i="2" s="1"/>
  <c r="V1677" i="2" s="1"/>
  <c r="D1677" i="2"/>
  <c r="I1677" i="2" s="1"/>
  <c r="U1677" i="2" s="1"/>
  <c r="T1676" i="2"/>
  <c r="Q1676" i="2"/>
  <c r="P1676" i="2"/>
  <c r="S1676" i="2" s="1"/>
  <c r="H1676" i="2"/>
  <c r="O1676" i="2" s="1"/>
  <c r="R1676" i="2" s="1"/>
  <c r="F1676" i="2"/>
  <c r="K1676" i="2" s="1"/>
  <c r="W1676" i="2" s="1"/>
  <c r="E1676" i="2"/>
  <c r="J1676" i="2" s="1"/>
  <c r="V1676" i="2" s="1"/>
  <c r="D1676" i="2"/>
  <c r="I1676" i="2" s="1"/>
  <c r="U1676" i="2" s="1"/>
  <c r="T1675" i="2"/>
  <c r="Q1675" i="2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T1674" i="2"/>
  <c r="Q1674" i="2"/>
  <c r="P1674" i="2"/>
  <c r="S1674" i="2" s="1"/>
  <c r="H1674" i="2"/>
  <c r="O1674" i="2" s="1"/>
  <c r="R1674" i="2" s="1"/>
  <c r="F1674" i="2"/>
  <c r="K1674" i="2" s="1"/>
  <c r="W1674" i="2" s="1"/>
  <c r="E1674" i="2"/>
  <c r="J1674" i="2" s="1"/>
  <c r="V1674" i="2" s="1"/>
  <c r="D1674" i="2"/>
  <c r="I1674" i="2" s="1"/>
  <c r="U1674" i="2" s="1"/>
  <c r="T1673" i="2"/>
  <c r="Q1673" i="2"/>
  <c r="P1673" i="2"/>
  <c r="S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I1673" i="2" s="1"/>
  <c r="U1673" i="2" s="1"/>
  <c r="T1672" i="2"/>
  <c r="Q1672" i="2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T1671" i="2"/>
  <c r="Q1671" i="2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T1670" i="2"/>
  <c r="Q1670" i="2"/>
  <c r="P1670" i="2"/>
  <c r="S1670" i="2" s="1"/>
  <c r="H1670" i="2"/>
  <c r="O1670" i="2" s="1"/>
  <c r="R1670" i="2" s="1"/>
  <c r="F1670" i="2"/>
  <c r="K1670" i="2" s="1"/>
  <c r="W1670" i="2" s="1"/>
  <c r="E1670" i="2"/>
  <c r="J1670" i="2" s="1"/>
  <c r="V1670" i="2" s="1"/>
  <c r="D1670" i="2"/>
  <c r="I1670" i="2" s="1"/>
  <c r="U1670" i="2" s="1"/>
  <c r="T1669" i="2"/>
  <c r="Q1669" i="2"/>
  <c r="P1669" i="2"/>
  <c r="S1669" i="2" s="1"/>
  <c r="H1669" i="2"/>
  <c r="O1669" i="2" s="1"/>
  <c r="R1669" i="2" s="1"/>
  <c r="F1669" i="2"/>
  <c r="K1669" i="2" s="1"/>
  <c r="W1669" i="2" s="1"/>
  <c r="E1669" i="2"/>
  <c r="J1669" i="2" s="1"/>
  <c r="V1669" i="2" s="1"/>
  <c r="D1669" i="2"/>
  <c r="I1669" i="2" s="1"/>
  <c r="U1669" i="2" s="1"/>
  <c r="T1668" i="2"/>
  <c r="Q1668" i="2"/>
  <c r="P1668" i="2"/>
  <c r="S1668" i="2" s="1"/>
  <c r="H1668" i="2"/>
  <c r="O1668" i="2" s="1"/>
  <c r="R1668" i="2" s="1"/>
  <c r="F1668" i="2"/>
  <c r="K1668" i="2" s="1"/>
  <c r="W1668" i="2" s="1"/>
  <c r="E1668" i="2"/>
  <c r="J1668" i="2" s="1"/>
  <c r="V1668" i="2" s="1"/>
  <c r="D1668" i="2"/>
  <c r="I1668" i="2" s="1"/>
  <c r="U1668" i="2" s="1"/>
  <c r="T1667" i="2"/>
  <c r="Q1667" i="2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T1666" i="2"/>
  <c r="Q1666" i="2"/>
  <c r="P1666" i="2"/>
  <c r="S1666" i="2" s="1"/>
  <c r="H1666" i="2"/>
  <c r="O1666" i="2" s="1"/>
  <c r="R1666" i="2" s="1"/>
  <c r="F1666" i="2"/>
  <c r="K1666" i="2" s="1"/>
  <c r="W1666" i="2" s="1"/>
  <c r="E1666" i="2"/>
  <c r="J1666" i="2" s="1"/>
  <c r="V1666" i="2" s="1"/>
  <c r="D1666" i="2"/>
  <c r="I1666" i="2" s="1"/>
  <c r="U1666" i="2" s="1"/>
  <c r="T1665" i="2"/>
  <c r="Q1665" i="2"/>
  <c r="P1665" i="2"/>
  <c r="S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I1665" i="2" s="1"/>
  <c r="U1665" i="2" s="1"/>
  <c r="T1664" i="2"/>
  <c r="Q1664" i="2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T1663" i="2"/>
  <c r="Q1663" i="2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T1662" i="2"/>
  <c r="Q1662" i="2"/>
  <c r="P1662" i="2"/>
  <c r="S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I1662" i="2" s="1"/>
  <c r="U1662" i="2" s="1"/>
  <c r="T1661" i="2"/>
  <c r="Q1661" i="2"/>
  <c r="P1661" i="2"/>
  <c r="S1661" i="2" s="1"/>
  <c r="H1661" i="2"/>
  <c r="O1661" i="2" s="1"/>
  <c r="R1661" i="2" s="1"/>
  <c r="F1661" i="2"/>
  <c r="K1661" i="2" s="1"/>
  <c r="W1661" i="2" s="1"/>
  <c r="E1661" i="2"/>
  <c r="J1661" i="2" s="1"/>
  <c r="V1661" i="2" s="1"/>
  <c r="D1661" i="2"/>
  <c r="I1661" i="2" s="1"/>
  <c r="U1661" i="2" s="1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T1659" i="2"/>
  <c r="Q1659" i="2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T1658" i="2"/>
  <c r="Q1658" i="2"/>
  <c r="P1658" i="2"/>
  <c r="S1658" i="2" s="1"/>
  <c r="H1658" i="2"/>
  <c r="O1658" i="2" s="1"/>
  <c r="R1658" i="2" s="1"/>
  <c r="F1658" i="2"/>
  <c r="K1658" i="2" s="1"/>
  <c r="W1658" i="2" s="1"/>
  <c r="E1658" i="2"/>
  <c r="J1658" i="2" s="1"/>
  <c r="V1658" i="2" s="1"/>
  <c r="D1658" i="2"/>
  <c r="I1658" i="2" s="1"/>
  <c r="U1658" i="2" s="1"/>
  <c r="T1657" i="2"/>
  <c r="Q1657" i="2"/>
  <c r="P1657" i="2"/>
  <c r="S1657" i="2" s="1"/>
  <c r="H1657" i="2"/>
  <c r="O1657" i="2" s="1"/>
  <c r="R1657" i="2" s="1"/>
  <c r="F1657" i="2"/>
  <c r="K1657" i="2" s="1"/>
  <c r="W1657" i="2" s="1"/>
  <c r="E1657" i="2"/>
  <c r="J1657" i="2" s="1"/>
  <c r="V1657" i="2" s="1"/>
  <c r="D1657" i="2"/>
  <c r="I1657" i="2" s="1"/>
  <c r="U1657" i="2" s="1"/>
  <c r="T1656" i="2"/>
  <c r="Q1656" i="2"/>
  <c r="P1656" i="2"/>
  <c r="S1656" i="2" s="1"/>
  <c r="H1656" i="2"/>
  <c r="O1656" i="2" s="1"/>
  <c r="R1656" i="2" s="1"/>
  <c r="F1656" i="2"/>
  <c r="K1656" i="2" s="1"/>
  <c r="W1656" i="2" s="1"/>
  <c r="E1656" i="2"/>
  <c r="J1656" i="2" s="1"/>
  <c r="V1656" i="2" s="1"/>
  <c r="D1656" i="2"/>
  <c r="I1656" i="2" s="1"/>
  <c r="U1656" i="2" s="1"/>
  <c r="T1655" i="2"/>
  <c r="Q1655" i="2"/>
  <c r="P1655" i="2"/>
  <c r="S1655" i="2" s="1"/>
  <c r="H1655" i="2"/>
  <c r="O1655" i="2" s="1"/>
  <c r="R1655" i="2" s="1"/>
  <c r="F1655" i="2"/>
  <c r="K1655" i="2" s="1"/>
  <c r="W1655" i="2" s="1"/>
  <c r="E1655" i="2"/>
  <c r="J1655" i="2" s="1"/>
  <c r="V1655" i="2" s="1"/>
  <c r="D1655" i="2"/>
  <c r="I1655" i="2" s="1"/>
  <c r="U1655" i="2" s="1"/>
  <c r="T1654" i="2"/>
  <c r="Q1654" i="2"/>
  <c r="P1654" i="2"/>
  <c r="S1654" i="2" s="1"/>
  <c r="H1654" i="2"/>
  <c r="O1654" i="2" s="1"/>
  <c r="R1654" i="2" s="1"/>
  <c r="F1654" i="2"/>
  <c r="K1654" i="2" s="1"/>
  <c r="W1654" i="2" s="1"/>
  <c r="E1654" i="2"/>
  <c r="J1654" i="2" s="1"/>
  <c r="V1654" i="2" s="1"/>
  <c r="D1654" i="2"/>
  <c r="I1654" i="2" s="1"/>
  <c r="U1654" i="2" s="1"/>
  <c r="V1653" i="2"/>
  <c r="T1653" i="2"/>
  <c r="R1653" i="2"/>
  <c r="Q1653" i="2"/>
  <c r="P1653" i="2"/>
  <c r="S1653" i="2" s="1"/>
  <c r="H1653" i="2"/>
  <c r="O1653" i="2" s="1"/>
  <c r="F1653" i="2"/>
  <c r="K1653" i="2" s="1"/>
  <c r="W1653" i="2" s="1"/>
  <c r="E1653" i="2"/>
  <c r="J1653" i="2" s="1"/>
  <c r="D1653" i="2"/>
  <c r="I1653" i="2" s="1"/>
  <c r="U1653" i="2" s="1"/>
  <c r="T1652" i="2"/>
  <c r="Q1652" i="2"/>
  <c r="P1652" i="2"/>
  <c r="S1652" i="2" s="1"/>
  <c r="K1652" i="2"/>
  <c r="W1652" i="2" s="1"/>
  <c r="H1652" i="2"/>
  <c r="O1652" i="2" s="1"/>
  <c r="R1652" i="2" s="1"/>
  <c r="F1652" i="2"/>
  <c r="E1652" i="2"/>
  <c r="J1652" i="2" s="1"/>
  <c r="V1652" i="2" s="1"/>
  <c r="D1652" i="2"/>
  <c r="I1652" i="2" s="1"/>
  <c r="U1652" i="2" s="1"/>
  <c r="V1651" i="2"/>
  <c r="T1651" i="2"/>
  <c r="R1651" i="2"/>
  <c r="Q1651" i="2"/>
  <c r="P1651" i="2"/>
  <c r="S1651" i="2" s="1"/>
  <c r="H1651" i="2"/>
  <c r="O1651" i="2" s="1"/>
  <c r="F1651" i="2"/>
  <c r="K1651" i="2" s="1"/>
  <c r="W1651" i="2" s="1"/>
  <c r="E1651" i="2"/>
  <c r="J1651" i="2" s="1"/>
  <c r="D1651" i="2"/>
  <c r="I1651" i="2" s="1"/>
  <c r="U1651" i="2" s="1"/>
  <c r="T1650" i="2"/>
  <c r="Q1650" i="2"/>
  <c r="P1650" i="2"/>
  <c r="S1650" i="2" s="1"/>
  <c r="K1650" i="2"/>
  <c r="W1650" i="2" s="1"/>
  <c r="H1650" i="2"/>
  <c r="O1650" i="2" s="1"/>
  <c r="R1650" i="2" s="1"/>
  <c r="F1650" i="2"/>
  <c r="E1650" i="2"/>
  <c r="J1650" i="2" s="1"/>
  <c r="V1650" i="2" s="1"/>
  <c r="D1650" i="2"/>
  <c r="I1650" i="2" s="1"/>
  <c r="U1650" i="2" s="1"/>
  <c r="V1649" i="2"/>
  <c r="T1649" i="2"/>
  <c r="R1649" i="2"/>
  <c r="Q1649" i="2"/>
  <c r="P1649" i="2"/>
  <c r="S1649" i="2" s="1"/>
  <c r="H1649" i="2"/>
  <c r="O1649" i="2" s="1"/>
  <c r="F1649" i="2"/>
  <c r="K1649" i="2" s="1"/>
  <c r="W1649" i="2" s="1"/>
  <c r="E1649" i="2"/>
  <c r="J1649" i="2" s="1"/>
  <c r="D1649" i="2"/>
  <c r="I1649" i="2" s="1"/>
  <c r="U1649" i="2" s="1"/>
  <c r="T1648" i="2"/>
  <c r="Q1648" i="2"/>
  <c r="P1648" i="2"/>
  <c r="S1648" i="2" s="1"/>
  <c r="K1648" i="2"/>
  <c r="W1648" i="2" s="1"/>
  <c r="H1648" i="2"/>
  <c r="O1648" i="2" s="1"/>
  <c r="R1648" i="2" s="1"/>
  <c r="F1648" i="2"/>
  <c r="E1648" i="2"/>
  <c r="J1648" i="2" s="1"/>
  <c r="V1648" i="2" s="1"/>
  <c r="D1648" i="2"/>
  <c r="I1648" i="2" s="1"/>
  <c r="U1648" i="2" s="1"/>
  <c r="V1647" i="2"/>
  <c r="T1647" i="2"/>
  <c r="R1647" i="2"/>
  <c r="Q1647" i="2"/>
  <c r="P1647" i="2"/>
  <c r="S1647" i="2" s="1"/>
  <c r="H1647" i="2"/>
  <c r="O1647" i="2" s="1"/>
  <c r="F1647" i="2"/>
  <c r="K1647" i="2" s="1"/>
  <c r="W1647" i="2" s="1"/>
  <c r="E1647" i="2"/>
  <c r="J1647" i="2" s="1"/>
  <c r="D1647" i="2"/>
  <c r="I1647" i="2" s="1"/>
  <c r="U1647" i="2" s="1"/>
  <c r="T1646" i="2"/>
  <c r="Q1646" i="2"/>
  <c r="P1646" i="2"/>
  <c r="S1646" i="2" s="1"/>
  <c r="K1646" i="2"/>
  <c r="W1646" i="2" s="1"/>
  <c r="H1646" i="2"/>
  <c r="O1646" i="2" s="1"/>
  <c r="R1646" i="2" s="1"/>
  <c r="F1646" i="2"/>
  <c r="E1646" i="2"/>
  <c r="J1646" i="2" s="1"/>
  <c r="V1646" i="2" s="1"/>
  <c r="D1646" i="2"/>
  <c r="I1646" i="2" s="1"/>
  <c r="U1646" i="2" s="1"/>
  <c r="T1645" i="2"/>
  <c r="R1645" i="2"/>
  <c r="Q1645" i="2"/>
  <c r="P1645" i="2"/>
  <c r="S1645" i="2" s="1"/>
  <c r="J1645" i="2"/>
  <c r="V1645" i="2" s="1"/>
  <c r="H1645" i="2"/>
  <c r="O1645" i="2" s="1"/>
  <c r="F1645" i="2"/>
  <c r="K1645" i="2" s="1"/>
  <c r="W1645" i="2" s="1"/>
  <c r="E1645" i="2"/>
  <c r="D1645" i="2"/>
  <c r="I1645" i="2" s="1"/>
  <c r="U1645" i="2" s="1"/>
  <c r="T1644" i="2"/>
  <c r="Q1644" i="2"/>
  <c r="P1644" i="2"/>
  <c r="S1644" i="2" s="1"/>
  <c r="H1644" i="2"/>
  <c r="O1644" i="2" s="1"/>
  <c r="R1644" i="2" s="1"/>
  <c r="F1644" i="2"/>
  <c r="K1644" i="2" s="1"/>
  <c r="W1644" i="2" s="1"/>
  <c r="E1644" i="2"/>
  <c r="J1644" i="2" s="1"/>
  <c r="V1644" i="2" s="1"/>
  <c r="D1644" i="2"/>
  <c r="I1644" i="2" s="1"/>
  <c r="U1644" i="2" s="1"/>
  <c r="P1643" i="2"/>
  <c r="S1643" i="2" s="1"/>
  <c r="H1643" i="2"/>
  <c r="F1643" i="2"/>
  <c r="K1643" i="2" s="1"/>
  <c r="W1643" i="2" s="1"/>
  <c r="E1643" i="2"/>
  <c r="D1643" i="2"/>
  <c r="I1643" i="2" s="1"/>
  <c r="U1643" i="2" s="1"/>
  <c r="H1642" i="2"/>
  <c r="F1642" i="2"/>
  <c r="E1642" i="2"/>
  <c r="D1642" i="2"/>
  <c r="W1641" i="2"/>
  <c r="O1641" i="2"/>
  <c r="R1641" i="2" s="1"/>
  <c r="H1641" i="2"/>
  <c r="F1641" i="2"/>
  <c r="K1641" i="2" s="1"/>
  <c r="E1641" i="2"/>
  <c r="J1641" i="2" s="1"/>
  <c r="V1641" i="2" s="1"/>
  <c r="D1641" i="2"/>
  <c r="I1641" i="2" s="1"/>
  <c r="U1641" i="2" s="1"/>
  <c r="H1640" i="2"/>
  <c r="F1640" i="2"/>
  <c r="E1640" i="2"/>
  <c r="J1640" i="2" s="1"/>
  <c r="V1640" i="2" s="1"/>
  <c r="D1640" i="2"/>
  <c r="O1639" i="2"/>
  <c r="R1639" i="2" s="1"/>
  <c r="H1639" i="2"/>
  <c r="F1639" i="2"/>
  <c r="K1639" i="2" s="1"/>
  <c r="W1639" i="2" s="1"/>
  <c r="E1639" i="2"/>
  <c r="D1639" i="2"/>
  <c r="I1639" i="2" s="1"/>
  <c r="U1639" i="2" s="1"/>
  <c r="H1638" i="2"/>
  <c r="F1638" i="2"/>
  <c r="E1638" i="2"/>
  <c r="D1638" i="2"/>
  <c r="W1637" i="2"/>
  <c r="O1637" i="2"/>
  <c r="R1637" i="2" s="1"/>
  <c r="H1637" i="2"/>
  <c r="F1637" i="2"/>
  <c r="K1637" i="2" s="1"/>
  <c r="E1637" i="2"/>
  <c r="J1637" i="2" s="1"/>
  <c r="V1637" i="2" s="1"/>
  <c r="D1637" i="2"/>
  <c r="I1637" i="2" s="1"/>
  <c r="U1637" i="2" s="1"/>
  <c r="H1636" i="2"/>
  <c r="F1636" i="2"/>
  <c r="E1636" i="2"/>
  <c r="J1636" i="2" s="1"/>
  <c r="V1636" i="2" s="1"/>
  <c r="D1636" i="2"/>
  <c r="O1635" i="2"/>
  <c r="R1635" i="2" s="1"/>
  <c r="H1635" i="2"/>
  <c r="F1635" i="2"/>
  <c r="K1635" i="2" s="1"/>
  <c r="W1635" i="2" s="1"/>
  <c r="E1635" i="2"/>
  <c r="D1635" i="2"/>
  <c r="I1635" i="2" s="1"/>
  <c r="U1635" i="2" s="1"/>
  <c r="H1634" i="2"/>
  <c r="F1634" i="2"/>
  <c r="E1634" i="2"/>
  <c r="D1634" i="2"/>
  <c r="O1633" i="2"/>
  <c r="R1633" i="2" s="1"/>
  <c r="H1633" i="2"/>
  <c r="F1633" i="2"/>
  <c r="K1633" i="2" s="1"/>
  <c r="W1633" i="2" s="1"/>
  <c r="E1633" i="2"/>
  <c r="J1633" i="2" s="1"/>
  <c r="V1633" i="2" s="1"/>
  <c r="D1633" i="2"/>
  <c r="I1633" i="2" s="1"/>
  <c r="U1633" i="2" s="1"/>
  <c r="H1632" i="2"/>
  <c r="F1632" i="2"/>
  <c r="E1632" i="2"/>
  <c r="J1632" i="2" s="1"/>
  <c r="V1632" i="2" s="1"/>
  <c r="D1632" i="2"/>
  <c r="O1631" i="2"/>
  <c r="R1631" i="2" s="1"/>
  <c r="H1631" i="2"/>
  <c r="F1631" i="2"/>
  <c r="K1631" i="2" s="1"/>
  <c r="W1631" i="2" s="1"/>
  <c r="E1631" i="2"/>
  <c r="D1631" i="2"/>
  <c r="I1631" i="2" s="1"/>
  <c r="U1631" i="2" s="1"/>
  <c r="H1630" i="2"/>
  <c r="F1630" i="2"/>
  <c r="E1630" i="2"/>
  <c r="D1630" i="2"/>
  <c r="O1629" i="2"/>
  <c r="R1629" i="2" s="1"/>
  <c r="H1629" i="2"/>
  <c r="F1629" i="2"/>
  <c r="K1629" i="2" s="1"/>
  <c r="W1629" i="2" s="1"/>
  <c r="E1629" i="2"/>
  <c r="J1629" i="2" s="1"/>
  <c r="V1629" i="2" s="1"/>
  <c r="D1629" i="2"/>
  <c r="I1629" i="2" s="1"/>
  <c r="U1629" i="2" s="1"/>
  <c r="H1628" i="2"/>
  <c r="F1628" i="2"/>
  <c r="E1628" i="2"/>
  <c r="J1628" i="2" s="1"/>
  <c r="V1628" i="2" s="1"/>
  <c r="D1628" i="2"/>
  <c r="O1627" i="2"/>
  <c r="R1627" i="2" s="1"/>
  <c r="H1627" i="2"/>
  <c r="F1627" i="2"/>
  <c r="K1627" i="2" s="1"/>
  <c r="W1627" i="2" s="1"/>
  <c r="E1627" i="2"/>
  <c r="D1627" i="2"/>
  <c r="I1627" i="2" s="1"/>
  <c r="U1627" i="2" s="1"/>
  <c r="H1626" i="2"/>
  <c r="F1626" i="2"/>
  <c r="E1626" i="2"/>
  <c r="D1626" i="2"/>
  <c r="O1625" i="2"/>
  <c r="R1625" i="2" s="1"/>
  <c r="H1625" i="2"/>
  <c r="F1625" i="2"/>
  <c r="K1625" i="2" s="1"/>
  <c r="W1625" i="2" s="1"/>
  <c r="E1625" i="2"/>
  <c r="J1625" i="2" s="1"/>
  <c r="V1625" i="2" s="1"/>
  <c r="D1625" i="2"/>
  <c r="I1625" i="2" s="1"/>
  <c r="U1625" i="2" s="1"/>
  <c r="H1624" i="2"/>
  <c r="F1624" i="2"/>
  <c r="E1624" i="2"/>
  <c r="J1624" i="2" s="1"/>
  <c r="V1624" i="2" s="1"/>
  <c r="D1624" i="2"/>
  <c r="O1623" i="2"/>
  <c r="R1623" i="2" s="1"/>
  <c r="H1623" i="2"/>
  <c r="F1623" i="2"/>
  <c r="K1623" i="2" s="1"/>
  <c r="W1623" i="2" s="1"/>
  <c r="E1623" i="2"/>
  <c r="D1623" i="2"/>
  <c r="I1623" i="2" s="1"/>
  <c r="U1623" i="2" s="1"/>
  <c r="H1622" i="2"/>
  <c r="F1622" i="2"/>
  <c r="E1622" i="2"/>
  <c r="D1622" i="2"/>
  <c r="O1621" i="2"/>
  <c r="R1621" i="2" s="1"/>
  <c r="H1621" i="2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O1619" i="2"/>
  <c r="R1619" i="2" s="1"/>
  <c r="H1619" i="2"/>
  <c r="F1619" i="2"/>
  <c r="K1619" i="2" s="1"/>
  <c r="W1619" i="2" s="1"/>
  <c r="E1619" i="2"/>
  <c r="D1619" i="2"/>
  <c r="I1619" i="2" s="1"/>
  <c r="U1619" i="2" s="1"/>
  <c r="H1618" i="2"/>
  <c r="F1618" i="2"/>
  <c r="E1618" i="2"/>
  <c r="D1618" i="2"/>
  <c r="O1617" i="2"/>
  <c r="R1617" i="2" s="1"/>
  <c r="H1617" i="2"/>
  <c r="F1617" i="2"/>
  <c r="K1617" i="2" s="1"/>
  <c r="W1617" i="2" s="1"/>
  <c r="E1617" i="2"/>
  <c r="J1617" i="2" s="1"/>
  <c r="V1617" i="2" s="1"/>
  <c r="D1617" i="2"/>
  <c r="I1617" i="2" s="1"/>
  <c r="U1617" i="2" s="1"/>
  <c r="H1616" i="2"/>
  <c r="F1616" i="2"/>
  <c r="E1616" i="2"/>
  <c r="J1616" i="2" s="1"/>
  <c r="V1616" i="2" s="1"/>
  <c r="D1616" i="2"/>
  <c r="O1615" i="2"/>
  <c r="R1615" i="2" s="1"/>
  <c r="H1615" i="2"/>
  <c r="F1615" i="2"/>
  <c r="K1615" i="2" s="1"/>
  <c r="W1615" i="2" s="1"/>
  <c r="E1615" i="2"/>
  <c r="D1615" i="2"/>
  <c r="I1615" i="2" s="1"/>
  <c r="U1615" i="2" s="1"/>
  <c r="H1614" i="2"/>
  <c r="F1614" i="2"/>
  <c r="E1614" i="2"/>
  <c r="D1614" i="2"/>
  <c r="O1613" i="2"/>
  <c r="R1613" i="2" s="1"/>
  <c r="H1613" i="2"/>
  <c r="F1613" i="2"/>
  <c r="K1613" i="2" s="1"/>
  <c r="W1613" i="2" s="1"/>
  <c r="E1613" i="2"/>
  <c r="J1613" i="2" s="1"/>
  <c r="V1613" i="2" s="1"/>
  <c r="D1613" i="2"/>
  <c r="I1613" i="2" s="1"/>
  <c r="U1613" i="2" s="1"/>
  <c r="H1612" i="2"/>
  <c r="F1612" i="2"/>
  <c r="E1612" i="2"/>
  <c r="J1612" i="2" s="1"/>
  <c r="V1612" i="2" s="1"/>
  <c r="D1612" i="2"/>
  <c r="O1611" i="2"/>
  <c r="R1611" i="2" s="1"/>
  <c r="H1611" i="2"/>
  <c r="F1611" i="2"/>
  <c r="K1611" i="2" s="1"/>
  <c r="W1611" i="2" s="1"/>
  <c r="E1611" i="2"/>
  <c r="D1611" i="2"/>
  <c r="I1611" i="2" s="1"/>
  <c r="U1611" i="2" s="1"/>
  <c r="H1610" i="2"/>
  <c r="F1610" i="2"/>
  <c r="E1610" i="2"/>
  <c r="D1610" i="2"/>
  <c r="O1609" i="2"/>
  <c r="R1609" i="2" s="1"/>
  <c r="H1609" i="2"/>
  <c r="F1609" i="2"/>
  <c r="K1609" i="2" s="1"/>
  <c r="W1609" i="2" s="1"/>
  <c r="E1609" i="2"/>
  <c r="J1609" i="2" s="1"/>
  <c r="V1609" i="2" s="1"/>
  <c r="D1609" i="2"/>
  <c r="I1609" i="2" s="1"/>
  <c r="U1609" i="2" s="1"/>
  <c r="H1608" i="2"/>
  <c r="F1608" i="2"/>
  <c r="E1608" i="2"/>
  <c r="J1608" i="2" s="1"/>
  <c r="V1608" i="2" s="1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J1605" i="2" s="1"/>
  <c r="V1605" i="2" s="1"/>
  <c r="D1605" i="2"/>
  <c r="O1604" i="2"/>
  <c r="R1604" i="2" s="1"/>
  <c r="H1604" i="2"/>
  <c r="P1604" i="2" s="1"/>
  <c r="S1604" i="2" s="1"/>
  <c r="F1604" i="2"/>
  <c r="E1604" i="2"/>
  <c r="J1604" i="2" s="1"/>
  <c r="V1604" i="2" s="1"/>
  <c r="D1604" i="2"/>
  <c r="H1603" i="2"/>
  <c r="F1603" i="2"/>
  <c r="E1603" i="2"/>
  <c r="J1603" i="2" s="1"/>
  <c r="V1603" i="2" s="1"/>
  <c r="D1603" i="2"/>
  <c r="O1602" i="2"/>
  <c r="R1602" i="2" s="1"/>
  <c r="H1602" i="2"/>
  <c r="P1602" i="2" s="1"/>
  <c r="S1602" i="2" s="1"/>
  <c r="F1602" i="2"/>
  <c r="E1602" i="2"/>
  <c r="J1602" i="2" s="1"/>
  <c r="V1602" i="2" s="1"/>
  <c r="D1602" i="2"/>
  <c r="H1601" i="2"/>
  <c r="F1601" i="2"/>
  <c r="E1601" i="2"/>
  <c r="D1601" i="2"/>
  <c r="O1600" i="2"/>
  <c r="R1600" i="2" s="1"/>
  <c r="H1600" i="2"/>
  <c r="P1600" i="2" s="1"/>
  <c r="S1600" i="2" s="1"/>
  <c r="F1600" i="2"/>
  <c r="E1600" i="2"/>
  <c r="J1600" i="2" s="1"/>
  <c r="V1600" i="2" s="1"/>
  <c r="D1600" i="2"/>
  <c r="H1599" i="2"/>
  <c r="F1599" i="2"/>
  <c r="E1599" i="2"/>
  <c r="D1599" i="2"/>
  <c r="O1598" i="2"/>
  <c r="R1598" i="2" s="1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O1594" i="2"/>
  <c r="R1594" i="2" s="1"/>
  <c r="H1594" i="2"/>
  <c r="P1594" i="2" s="1"/>
  <c r="S1594" i="2" s="1"/>
  <c r="F1594" i="2"/>
  <c r="E1594" i="2"/>
  <c r="J1594" i="2" s="1"/>
  <c r="V1594" i="2" s="1"/>
  <c r="D1594" i="2"/>
  <c r="H1593" i="2"/>
  <c r="F1593" i="2"/>
  <c r="E1593" i="2"/>
  <c r="D1593" i="2"/>
  <c r="O1592" i="2"/>
  <c r="R1592" i="2" s="1"/>
  <c r="H1592" i="2"/>
  <c r="P1592" i="2" s="1"/>
  <c r="S1592" i="2" s="1"/>
  <c r="F1592" i="2"/>
  <c r="E1592" i="2"/>
  <c r="J1592" i="2" s="1"/>
  <c r="V1592" i="2" s="1"/>
  <c r="D1592" i="2"/>
  <c r="H1591" i="2"/>
  <c r="F1591" i="2"/>
  <c r="E1591" i="2"/>
  <c r="D1591" i="2"/>
  <c r="W1590" i="2"/>
  <c r="Q1590" i="2"/>
  <c r="T1590" i="2" s="1"/>
  <c r="O1590" i="2"/>
  <c r="R1590" i="2" s="1"/>
  <c r="H1590" i="2"/>
  <c r="P1590" i="2" s="1"/>
  <c r="S1590" i="2" s="1"/>
  <c r="F1590" i="2"/>
  <c r="K1590" i="2" s="1"/>
  <c r="E1590" i="2"/>
  <c r="J1590" i="2" s="1"/>
  <c r="V1590" i="2" s="1"/>
  <c r="D1590" i="2"/>
  <c r="I1590" i="2" s="1"/>
  <c r="U1590" i="2" s="1"/>
  <c r="S1589" i="2"/>
  <c r="Q1589" i="2"/>
  <c r="T1589" i="2" s="1"/>
  <c r="P1589" i="2"/>
  <c r="H1589" i="2"/>
  <c r="O1589" i="2" s="1"/>
  <c r="R1589" i="2" s="1"/>
  <c r="F1589" i="2"/>
  <c r="K1589" i="2" s="1"/>
  <c r="W1589" i="2" s="1"/>
  <c r="E1589" i="2"/>
  <c r="J1589" i="2" s="1"/>
  <c r="V1589" i="2" s="1"/>
  <c r="D1589" i="2"/>
  <c r="I1589" i="2" s="1"/>
  <c r="U1589" i="2" s="1"/>
  <c r="T1588" i="2"/>
  <c r="Q1588" i="2"/>
  <c r="P1588" i="2"/>
  <c r="S1588" i="2" s="1"/>
  <c r="K1588" i="2"/>
  <c r="W1588" i="2" s="1"/>
  <c r="H1588" i="2"/>
  <c r="O1588" i="2" s="1"/>
  <c r="R1588" i="2" s="1"/>
  <c r="F1588" i="2"/>
  <c r="E1588" i="2"/>
  <c r="J1588" i="2" s="1"/>
  <c r="V1588" i="2" s="1"/>
  <c r="D1588" i="2"/>
  <c r="I1588" i="2" s="1"/>
  <c r="U1588" i="2" s="1"/>
  <c r="T1587" i="2"/>
  <c r="Q1587" i="2"/>
  <c r="P1587" i="2"/>
  <c r="S1587" i="2" s="1"/>
  <c r="H1587" i="2"/>
  <c r="O1587" i="2" s="1"/>
  <c r="R1587" i="2" s="1"/>
  <c r="F1587" i="2"/>
  <c r="K1587" i="2" s="1"/>
  <c r="W1587" i="2" s="1"/>
  <c r="E1587" i="2"/>
  <c r="J1587" i="2" s="1"/>
  <c r="V1587" i="2" s="1"/>
  <c r="D1587" i="2"/>
  <c r="I1587" i="2" s="1"/>
  <c r="U1587" i="2" s="1"/>
  <c r="T1586" i="2"/>
  <c r="Q1586" i="2"/>
  <c r="P1586" i="2"/>
  <c r="S1586" i="2" s="1"/>
  <c r="K1586" i="2"/>
  <c r="W1586" i="2" s="1"/>
  <c r="H1586" i="2"/>
  <c r="O1586" i="2" s="1"/>
  <c r="R1586" i="2" s="1"/>
  <c r="F1586" i="2"/>
  <c r="E1586" i="2"/>
  <c r="J1586" i="2" s="1"/>
  <c r="V1586" i="2" s="1"/>
  <c r="D1586" i="2"/>
  <c r="I1586" i="2" s="1"/>
  <c r="U1586" i="2" s="1"/>
  <c r="T1585" i="2"/>
  <c r="Q1585" i="2"/>
  <c r="P1585" i="2"/>
  <c r="S1585" i="2" s="1"/>
  <c r="H1585" i="2"/>
  <c r="O1585" i="2" s="1"/>
  <c r="R1585" i="2" s="1"/>
  <c r="F1585" i="2"/>
  <c r="K1585" i="2" s="1"/>
  <c r="W1585" i="2" s="1"/>
  <c r="E1585" i="2"/>
  <c r="J1585" i="2" s="1"/>
  <c r="V1585" i="2" s="1"/>
  <c r="D1585" i="2"/>
  <c r="I1585" i="2" s="1"/>
  <c r="U1585" i="2" s="1"/>
  <c r="T1584" i="2"/>
  <c r="Q1584" i="2"/>
  <c r="P1584" i="2"/>
  <c r="S1584" i="2" s="1"/>
  <c r="K1584" i="2"/>
  <c r="W1584" i="2" s="1"/>
  <c r="H1584" i="2"/>
  <c r="O1584" i="2" s="1"/>
  <c r="R1584" i="2" s="1"/>
  <c r="F1584" i="2"/>
  <c r="E1584" i="2"/>
  <c r="J1584" i="2" s="1"/>
  <c r="V1584" i="2" s="1"/>
  <c r="D1584" i="2"/>
  <c r="I1584" i="2" s="1"/>
  <c r="U1584" i="2" s="1"/>
  <c r="T1583" i="2"/>
  <c r="Q1583" i="2"/>
  <c r="P1583" i="2"/>
  <c r="S1583" i="2" s="1"/>
  <c r="H1583" i="2"/>
  <c r="O1583" i="2" s="1"/>
  <c r="R1583" i="2" s="1"/>
  <c r="F1583" i="2"/>
  <c r="K1583" i="2" s="1"/>
  <c r="W1583" i="2" s="1"/>
  <c r="E1583" i="2"/>
  <c r="J1583" i="2" s="1"/>
  <c r="V1583" i="2" s="1"/>
  <c r="D1583" i="2"/>
  <c r="I1583" i="2" s="1"/>
  <c r="U1583" i="2" s="1"/>
  <c r="T1582" i="2"/>
  <c r="Q1582" i="2"/>
  <c r="P1582" i="2"/>
  <c r="S1582" i="2" s="1"/>
  <c r="K1582" i="2"/>
  <c r="W1582" i="2" s="1"/>
  <c r="H1582" i="2"/>
  <c r="O1582" i="2" s="1"/>
  <c r="R1582" i="2" s="1"/>
  <c r="F1582" i="2"/>
  <c r="E1582" i="2"/>
  <c r="J1582" i="2" s="1"/>
  <c r="V1582" i="2" s="1"/>
  <c r="D1582" i="2"/>
  <c r="I1582" i="2" s="1"/>
  <c r="U1582" i="2" s="1"/>
  <c r="T1581" i="2"/>
  <c r="Q1581" i="2"/>
  <c r="P1581" i="2"/>
  <c r="S1581" i="2" s="1"/>
  <c r="H1581" i="2"/>
  <c r="O1581" i="2" s="1"/>
  <c r="R1581" i="2" s="1"/>
  <c r="F1581" i="2"/>
  <c r="K1581" i="2" s="1"/>
  <c r="W1581" i="2" s="1"/>
  <c r="E1581" i="2"/>
  <c r="J1581" i="2" s="1"/>
  <c r="V1581" i="2" s="1"/>
  <c r="D1581" i="2"/>
  <c r="I1581" i="2" s="1"/>
  <c r="U1581" i="2" s="1"/>
  <c r="T1580" i="2"/>
  <c r="Q1580" i="2"/>
  <c r="P1580" i="2"/>
  <c r="S1580" i="2" s="1"/>
  <c r="K1580" i="2"/>
  <c r="W1580" i="2" s="1"/>
  <c r="H1580" i="2"/>
  <c r="O1580" i="2" s="1"/>
  <c r="R1580" i="2" s="1"/>
  <c r="F1580" i="2"/>
  <c r="E1580" i="2"/>
  <c r="J1580" i="2" s="1"/>
  <c r="V1580" i="2" s="1"/>
  <c r="D1580" i="2"/>
  <c r="I1580" i="2" s="1"/>
  <c r="U1580" i="2" s="1"/>
  <c r="T1579" i="2"/>
  <c r="Q1579" i="2"/>
  <c r="P1579" i="2"/>
  <c r="S1579" i="2" s="1"/>
  <c r="H1579" i="2"/>
  <c r="O1579" i="2" s="1"/>
  <c r="R1579" i="2" s="1"/>
  <c r="F1579" i="2"/>
  <c r="K1579" i="2" s="1"/>
  <c r="W1579" i="2" s="1"/>
  <c r="E1579" i="2"/>
  <c r="J1579" i="2" s="1"/>
  <c r="V1579" i="2" s="1"/>
  <c r="D1579" i="2"/>
  <c r="I1579" i="2" s="1"/>
  <c r="U1579" i="2" s="1"/>
  <c r="T1578" i="2"/>
  <c r="Q1578" i="2"/>
  <c r="P1578" i="2"/>
  <c r="S1578" i="2" s="1"/>
  <c r="K1578" i="2"/>
  <c r="W1578" i="2" s="1"/>
  <c r="H1578" i="2"/>
  <c r="O1578" i="2" s="1"/>
  <c r="R1578" i="2" s="1"/>
  <c r="F1578" i="2"/>
  <c r="E1578" i="2"/>
  <c r="J1578" i="2" s="1"/>
  <c r="V1578" i="2" s="1"/>
  <c r="D1578" i="2"/>
  <c r="I1578" i="2" s="1"/>
  <c r="U1578" i="2" s="1"/>
  <c r="T1577" i="2"/>
  <c r="Q1577" i="2"/>
  <c r="P1577" i="2"/>
  <c r="S1577" i="2" s="1"/>
  <c r="H1577" i="2"/>
  <c r="O1577" i="2" s="1"/>
  <c r="R1577" i="2" s="1"/>
  <c r="F1577" i="2"/>
  <c r="K1577" i="2" s="1"/>
  <c r="W1577" i="2" s="1"/>
  <c r="E1577" i="2"/>
  <c r="J1577" i="2" s="1"/>
  <c r="V1577" i="2" s="1"/>
  <c r="D1577" i="2"/>
  <c r="I1577" i="2" s="1"/>
  <c r="U1577" i="2" s="1"/>
  <c r="T1576" i="2"/>
  <c r="Q1576" i="2"/>
  <c r="P1576" i="2"/>
  <c r="S1576" i="2" s="1"/>
  <c r="K1576" i="2"/>
  <c r="W1576" i="2" s="1"/>
  <c r="H1576" i="2"/>
  <c r="O1576" i="2" s="1"/>
  <c r="R1576" i="2" s="1"/>
  <c r="F1576" i="2"/>
  <c r="E1576" i="2"/>
  <c r="J1576" i="2" s="1"/>
  <c r="V1576" i="2" s="1"/>
  <c r="D1576" i="2"/>
  <c r="I1576" i="2" s="1"/>
  <c r="U1576" i="2" s="1"/>
  <c r="T1575" i="2"/>
  <c r="Q1575" i="2"/>
  <c r="P1575" i="2"/>
  <c r="S1575" i="2" s="1"/>
  <c r="H1575" i="2"/>
  <c r="O1575" i="2" s="1"/>
  <c r="R1575" i="2" s="1"/>
  <c r="F1575" i="2"/>
  <c r="K1575" i="2" s="1"/>
  <c r="W1575" i="2" s="1"/>
  <c r="E1575" i="2"/>
  <c r="J1575" i="2" s="1"/>
  <c r="V1575" i="2" s="1"/>
  <c r="D1575" i="2"/>
  <c r="I1575" i="2" s="1"/>
  <c r="U1575" i="2" s="1"/>
  <c r="T1574" i="2"/>
  <c r="Q1574" i="2"/>
  <c r="P1574" i="2"/>
  <c r="S1574" i="2" s="1"/>
  <c r="K1574" i="2"/>
  <c r="W1574" i="2" s="1"/>
  <c r="H1574" i="2"/>
  <c r="O1574" i="2" s="1"/>
  <c r="R1574" i="2" s="1"/>
  <c r="F1574" i="2"/>
  <c r="E1574" i="2"/>
  <c r="J1574" i="2" s="1"/>
  <c r="V1574" i="2" s="1"/>
  <c r="D1574" i="2"/>
  <c r="I1574" i="2" s="1"/>
  <c r="U1574" i="2" s="1"/>
  <c r="T1573" i="2"/>
  <c r="Q1573" i="2"/>
  <c r="P1573" i="2"/>
  <c r="S1573" i="2" s="1"/>
  <c r="H1573" i="2"/>
  <c r="O1573" i="2" s="1"/>
  <c r="R1573" i="2" s="1"/>
  <c r="F1573" i="2"/>
  <c r="K1573" i="2" s="1"/>
  <c r="W1573" i="2" s="1"/>
  <c r="E1573" i="2"/>
  <c r="J1573" i="2" s="1"/>
  <c r="V1573" i="2" s="1"/>
  <c r="D1573" i="2"/>
  <c r="I1573" i="2" s="1"/>
  <c r="U1573" i="2" s="1"/>
  <c r="T1572" i="2"/>
  <c r="Q1572" i="2"/>
  <c r="P1572" i="2"/>
  <c r="S1572" i="2" s="1"/>
  <c r="K1572" i="2"/>
  <c r="W1572" i="2" s="1"/>
  <c r="H1572" i="2"/>
  <c r="O1572" i="2" s="1"/>
  <c r="R1572" i="2" s="1"/>
  <c r="F1572" i="2"/>
  <c r="E1572" i="2"/>
  <c r="J1572" i="2" s="1"/>
  <c r="V1572" i="2" s="1"/>
  <c r="D1572" i="2"/>
  <c r="I1572" i="2" s="1"/>
  <c r="U1572" i="2" s="1"/>
  <c r="T1571" i="2"/>
  <c r="Q1571" i="2"/>
  <c r="P1571" i="2"/>
  <c r="S1571" i="2" s="1"/>
  <c r="H1571" i="2"/>
  <c r="O1571" i="2" s="1"/>
  <c r="R1571" i="2" s="1"/>
  <c r="F1571" i="2"/>
  <c r="K1571" i="2" s="1"/>
  <c r="W1571" i="2" s="1"/>
  <c r="E1571" i="2"/>
  <c r="J1571" i="2" s="1"/>
  <c r="V1571" i="2" s="1"/>
  <c r="D1571" i="2"/>
  <c r="I1571" i="2" s="1"/>
  <c r="U1571" i="2" s="1"/>
  <c r="T1570" i="2"/>
  <c r="Q1570" i="2"/>
  <c r="P1570" i="2"/>
  <c r="S1570" i="2" s="1"/>
  <c r="K1570" i="2"/>
  <c r="W1570" i="2" s="1"/>
  <c r="H1570" i="2"/>
  <c r="O1570" i="2" s="1"/>
  <c r="R1570" i="2" s="1"/>
  <c r="F1570" i="2"/>
  <c r="E1570" i="2"/>
  <c r="J1570" i="2" s="1"/>
  <c r="V1570" i="2" s="1"/>
  <c r="D1570" i="2"/>
  <c r="I1570" i="2" s="1"/>
  <c r="U1570" i="2" s="1"/>
  <c r="T1569" i="2"/>
  <c r="Q1569" i="2"/>
  <c r="P1569" i="2"/>
  <c r="S1569" i="2" s="1"/>
  <c r="H1569" i="2"/>
  <c r="O1569" i="2" s="1"/>
  <c r="R1569" i="2" s="1"/>
  <c r="F1569" i="2"/>
  <c r="K1569" i="2" s="1"/>
  <c r="W1569" i="2" s="1"/>
  <c r="E1569" i="2"/>
  <c r="J1569" i="2" s="1"/>
  <c r="V1569" i="2" s="1"/>
  <c r="D1569" i="2"/>
  <c r="I1569" i="2" s="1"/>
  <c r="U1569" i="2" s="1"/>
  <c r="T1568" i="2"/>
  <c r="Q1568" i="2"/>
  <c r="P1568" i="2"/>
  <c r="S1568" i="2" s="1"/>
  <c r="K1568" i="2"/>
  <c r="W1568" i="2" s="1"/>
  <c r="H1568" i="2"/>
  <c r="O1568" i="2" s="1"/>
  <c r="R1568" i="2" s="1"/>
  <c r="F1568" i="2"/>
  <c r="E1568" i="2"/>
  <c r="J1568" i="2" s="1"/>
  <c r="V1568" i="2" s="1"/>
  <c r="D1568" i="2"/>
  <c r="I1568" i="2" s="1"/>
  <c r="U1568" i="2" s="1"/>
  <c r="T1567" i="2"/>
  <c r="Q1567" i="2"/>
  <c r="P1567" i="2"/>
  <c r="S1567" i="2" s="1"/>
  <c r="H1567" i="2"/>
  <c r="O1567" i="2" s="1"/>
  <c r="R1567" i="2" s="1"/>
  <c r="F1567" i="2"/>
  <c r="K1567" i="2" s="1"/>
  <c r="W1567" i="2" s="1"/>
  <c r="E1567" i="2"/>
  <c r="J1567" i="2" s="1"/>
  <c r="V1567" i="2" s="1"/>
  <c r="D1567" i="2"/>
  <c r="I1567" i="2" s="1"/>
  <c r="U1567" i="2" s="1"/>
  <c r="T1566" i="2"/>
  <c r="Q1566" i="2"/>
  <c r="P1566" i="2"/>
  <c r="S1566" i="2" s="1"/>
  <c r="K1566" i="2"/>
  <c r="W1566" i="2" s="1"/>
  <c r="H1566" i="2"/>
  <c r="O1566" i="2" s="1"/>
  <c r="R1566" i="2" s="1"/>
  <c r="F1566" i="2"/>
  <c r="E1566" i="2"/>
  <c r="J1566" i="2" s="1"/>
  <c r="V1566" i="2" s="1"/>
  <c r="D1566" i="2"/>
  <c r="I1566" i="2" s="1"/>
  <c r="U1566" i="2" s="1"/>
  <c r="T1565" i="2"/>
  <c r="Q1565" i="2"/>
  <c r="P1565" i="2"/>
  <c r="S1565" i="2" s="1"/>
  <c r="H1565" i="2"/>
  <c r="O1565" i="2" s="1"/>
  <c r="R1565" i="2" s="1"/>
  <c r="F1565" i="2"/>
  <c r="K1565" i="2" s="1"/>
  <c r="W1565" i="2" s="1"/>
  <c r="E1565" i="2"/>
  <c r="J1565" i="2" s="1"/>
  <c r="V1565" i="2" s="1"/>
  <c r="D1565" i="2"/>
  <c r="I1565" i="2" s="1"/>
  <c r="U1565" i="2" s="1"/>
  <c r="T1564" i="2"/>
  <c r="Q1564" i="2"/>
  <c r="P1564" i="2"/>
  <c r="S1564" i="2" s="1"/>
  <c r="K1564" i="2"/>
  <c r="W1564" i="2" s="1"/>
  <c r="H1564" i="2"/>
  <c r="O1564" i="2" s="1"/>
  <c r="R1564" i="2" s="1"/>
  <c r="F1564" i="2"/>
  <c r="E1564" i="2"/>
  <c r="J1564" i="2" s="1"/>
  <c r="V1564" i="2" s="1"/>
  <c r="D1564" i="2"/>
  <c r="I1564" i="2" s="1"/>
  <c r="U1564" i="2" s="1"/>
  <c r="T1563" i="2"/>
  <c r="Q1563" i="2"/>
  <c r="P1563" i="2"/>
  <c r="S1563" i="2" s="1"/>
  <c r="H1563" i="2"/>
  <c r="O1563" i="2" s="1"/>
  <c r="R1563" i="2" s="1"/>
  <c r="F1563" i="2"/>
  <c r="K1563" i="2" s="1"/>
  <c r="W1563" i="2" s="1"/>
  <c r="E1563" i="2"/>
  <c r="J1563" i="2" s="1"/>
  <c r="V1563" i="2" s="1"/>
  <c r="D1563" i="2"/>
  <c r="I1563" i="2" s="1"/>
  <c r="U1563" i="2" s="1"/>
  <c r="T1562" i="2"/>
  <c r="Q1562" i="2"/>
  <c r="P1562" i="2"/>
  <c r="S1562" i="2" s="1"/>
  <c r="K1562" i="2"/>
  <c r="W1562" i="2" s="1"/>
  <c r="H1562" i="2"/>
  <c r="O1562" i="2" s="1"/>
  <c r="R1562" i="2" s="1"/>
  <c r="F1562" i="2"/>
  <c r="E1562" i="2"/>
  <c r="J1562" i="2" s="1"/>
  <c r="V1562" i="2" s="1"/>
  <c r="D1562" i="2"/>
  <c r="I1562" i="2" s="1"/>
  <c r="U1562" i="2" s="1"/>
  <c r="T1561" i="2"/>
  <c r="Q1561" i="2"/>
  <c r="P1561" i="2"/>
  <c r="S1561" i="2" s="1"/>
  <c r="H1561" i="2"/>
  <c r="O1561" i="2" s="1"/>
  <c r="R1561" i="2" s="1"/>
  <c r="F1561" i="2"/>
  <c r="K1561" i="2" s="1"/>
  <c r="W1561" i="2" s="1"/>
  <c r="E1561" i="2"/>
  <c r="J1561" i="2" s="1"/>
  <c r="V1561" i="2" s="1"/>
  <c r="D1561" i="2"/>
  <c r="I1561" i="2" s="1"/>
  <c r="U1561" i="2" s="1"/>
  <c r="T1560" i="2"/>
  <c r="Q1560" i="2"/>
  <c r="P1560" i="2"/>
  <c r="S1560" i="2" s="1"/>
  <c r="K1560" i="2"/>
  <c r="W1560" i="2" s="1"/>
  <c r="H1560" i="2"/>
  <c r="O1560" i="2" s="1"/>
  <c r="R1560" i="2" s="1"/>
  <c r="F1560" i="2"/>
  <c r="E1560" i="2"/>
  <c r="J1560" i="2" s="1"/>
  <c r="V1560" i="2" s="1"/>
  <c r="D1560" i="2"/>
  <c r="I1560" i="2" s="1"/>
  <c r="U1560" i="2" s="1"/>
  <c r="T1559" i="2"/>
  <c r="Q1559" i="2"/>
  <c r="P1559" i="2"/>
  <c r="S1559" i="2" s="1"/>
  <c r="H1559" i="2"/>
  <c r="O1559" i="2" s="1"/>
  <c r="R1559" i="2" s="1"/>
  <c r="F1559" i="2"/>
  <c r="K1559" i="2" s="1"/>
  <c r="W1559" i="2" s="1"/>
  <c r="E1559" i="2"/>
  <c r="J1559" i="2" s="1"/>
  <c r="V1559" i="2" s="1"/>
  <c r="D1559" i="2"/>
  <c r="I1559" i="2" s="1"/>
  <c r="U1559" i="2" s="1"/>
  <c r="T1558" i="2"/>
  <c r="Q1558" i="2"/>
  <c r="P1558" i="2"/>
  <c r="S1558" i="2" s="1"/>
  <c r="K1558" i="2"/>
  <c r="W1558" i="2" s="1"/>
  <c r="H1558" i="2"/>
  <c r="O1558" i="2" s="1"/>
  <c r="R1558" i="2" s="1"/>
  <c r="F1558" i="2"/>
  <c r="E1558" i="2"/>
  <c r="J1558" i="2" s="1"/>
  <c r="V1558" i="2" s="1"/>
  <c r="D1558" i="2"/>
  <c r="I1558" i="2" s="1"/>
  <c r="U1558" i="2" s="1"/>
  <c r="T1557" i="2"/>
  <c r="Q1557" i="2"/>
  <c r="P1557" i="2"/>
  <c r="S1557" i="2" s="1"/>
  <c r="H1557" i="2"/>
  <c r="O1557" i="2" s="1"/>
  <c r="R1557" i="2" s="1"/>
  <c r="F1557" i="2"/>
  <c r="K1557" i="2" s="1"/>
  <c r="W1557" i="2" s="1"/>
  <c r="E1557" i="2"/>
  <c r="J1557" i="2" s="1"/>
  <c r="V1557" i="2" s="1"/>
  <c r="D1557" i="2"/>
  <c r="I1557" i="2" s="1"/>
  <c r="U1557" i="2" s="1"/>
  <c r="T1556" i="2"/>
  <c r="Q1556" i="2"/>
  <c r="P1556" i="2"/>
  <c r="S1556" i="2" s="1"/>
  <c r="K1556" i="2"/>
  <c r="W1556" i="2" s="1"/>
  <c r="H1556" i="2"/>
  <c r="O1556" i="2" s="1"/>
  <c r="R1556" i="2" s="1"/>
  <c r="F1556" i="2"/>
  <c r="E1556" i="2"/>
  <c r="J1556" i="2" s="1"/>
  <c r="V1556" i="2" s="1"/>
  <c r="D1556" i="2"/>
  <c r="I1556" i="2" s="1"/>
  <c r="U1556" i="2" s="1"/>
  <c r="T1555" i="2"/>
  <c r="Q1555" i="2"/>
  <c r="P1555" i="2"/>
  <c r="S1555" i="2" s="1"/>
  <c r="H1555" i="2"/>
  <c r="O1555" i="2" s="1"/>
  <c r="R1555" i="2" s="1"/>
  <c r="F1555" i="2"/>
  <c r="K1555" i="2" s="1"/>
  <c r="W1555" i="2" s="1"/>
  <c r="E1555" i="2"/>
  <c r="J1555" i="2" s="1"/>
  <c r="V1555" i="2" s="1"/>
  <c r="D1555" i="2"/>
  <c r="I1555" i="2" s="1"/>
  <c r="U1555" i="2" s="1"/>
  <c r="T1554" i="2"/>
  <c r="Q1554" i="2"/>
  <c r="P1554" i="2"/>
  <c r="S1554" i="2" s="1"/>
  <c r="K1554" i="2"/>
  <c r="W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T1553" i="2"/>
  <c r="Q1553" i="2"/>
  <c r="P1553" i="2"/>
  <c r="S1553" i="2" s="1"/>
  <c r="H1553" i="2"/>
  <c r="O1553" i="2" s="1"/>
  <c r="R1553" i="2" s="1"/>
  <c r="F1553" i="2"/>
  <c r="K1553" i="2" s="1"/>
  <c r="W1553" i="2" s="1"/>
  <c r="E1553" i="2"/>
  <c r="J1553" i="2" s="1"/>
  <c r="V1553" i="2" s="1"/>
  <c r="D1553" i="2"/>
  <c r="I1553" i="2" s="1"/>
  <c r="U1553" i="2" s="1"/>
  <c r="T1552" i="2"/>
  <c r="Q1552" i="2"/>
  <c r="P1552" i="2"/>
  <c r="S1552" i="2" s="1"/>
  <c r="K1552" i="2"/>
  <c r="W1552" i="2" s="1"/>
  <c r="H1552" i="2"/>
  <c r="O1552" i="2" s="1"/>
  <c r="R1552" i="2" s="1"/>
  <c r="F1552" i="2"/>
  <c r="E1552" i="2"/>
  <c r="J1552" i="2" s="1"/>
  <c r="V1552" i="2" s="1"/>
  <c r="D1552" i="2"/>
  <c r="I1552" i="2" s="1"/>
  <c r="U1552" i="2" s="1"/>
  <c r="T1551" i="2"/>
  <c r="Q1551" i="2"/>
  <c r="P1551" i="2"/>
  <c r="S1551" i="2" s="1"/>
  <c r="H1551" i="2"/>
  <c r="O1551" i="2" s="1"/>
  <c r="R1551" i="2" s="1"/>
  <c r="F1551" i="2"/>
  <c r="K1551" i="2" s="1"/>
  <c r="W1551" i="2" s="1"/>
  <c r="E1551" i="2"/>
  <c r="J1551" i="2" s="1"/>
  <c r="V1551" i="2" s="1"/>
  <c r="D1551" i="2"/>
  <c r="I1551" i="2" s="1"/>
  <c r="U1551" i="2" s="1"/>
  <c r="T1550" i="2"/>
  <c r="Q1550" i="2"/>
  <c r="P1550" i="2"/>
  <c r="S1550" i="2" s="1"/>
  <c r="K1550" i="2"/>
  <c r="W1550" i="2" s="1"/>
  <c r="H1550" i="2"/>
  <c r="O1550" i="2" s="1"/>
  <c r="R1550" i="2" s="1"/>
  <c r="F1550" i="2"/>
  <c r="E1550" i="2"/>
  <c r="J1550" i="2" s="1"/>
  <c r="V1550" i="2" s="1"/>
  <c r="D1550" i="2"/>
  <c r="I1550" i="2" s="1"/>
  <c r="U1550" i="2" s="1"/>
  <c r="T1549" i="2"/>
  <c r="Q1549" i="2"/>
  <c r="P1549" i="2"/>
  <c r="S1549" i="2" s="1"/>
  <c r="H1549" i="2"/>
  <c r="O1549" i="2" s="1"/>
  <c r="R1549" i="2" s="1"/>
  <c r="F1549" i="2"/>
  <c r="K1549" i="2" s="1"/>
  <c r="W1549" i="2" s="1"/>
  <c r="E1549" i="2"/>
  <c r="J1549" i="2" s="1"/>
  <c r="V1549" i="2" s="1"/>
  <c r="D1549" i="2"/>
  <c r="I1549" i="2" s="1"/>
  <c r="U1549" i="2" s="1"/>
  <c r="T1548" i="2"/>
  <c r="Q1548" i="2"/>
  <c r="P1548" i="2"/>
  <c r="S1548" i="2" s="1"/>
  <c r="K1548" i="2"/>
  <c r="W1548" i="2" s="1"/>
  <c r="H1548" i="2"/>
  <c r="O1548" i="2" s="1"/>
  <c r="R1548" i="2" s="1"/>
  <c r="F1548" i="2"/>
  <c r="E1548" i="2"/>
  <c r="J1548" i="2" s="1"/>
  <c r="V1548" i="2" s="1"/>
  <c r="D1548" i="2"/>
  <c r="I1548" i="2" s="1"/>
  <c r="U1548" i="2" s="1"/>
  <c r="T1547" i="2"/>
  <c r="Q1547" i="2"/>
  <c r="P1547" i="2"/>
  <c r="S1547" i="2" s="1"/>
  <c r="H1547" i="2"/>
  <c r="O1547" i="2" s="1"/>
  <c r="R1547" i="2" s="1"/>
  <c r="F1547" i="2"/>
  <c r="K1547" i="2" s="1"/>
  <c r="W1547" i="2" s="1"/>
  <c r="E1547" i="2"/>
  <c r="J1547" i="2" s="1"/>
  <c r="V1547" i="2" s="1"/>
  <c r="D1547" i="2"/>
  <c r="I1547" i="2" s="1"/>
  <c r="U1547" i="2" s="1"/>
  <c r="T1546" i="2"/>
  <c r="Q1546" i="2"/>
  <c r="P1546" i="2"/>
  <c r="S1546" i="2" s="1"/>
  <c r="K1546" i="2"/>
  <c r="W1546" i="2" s="1"/>
  <c r="H1546" i="2"/>
  <c r="O1546" i="2" s="1"/>
  <c r="R1546" i="2" s="1"/>
  <c r="F1546" i="2"/>
  <c r="E1546" i="2"/>
  <c r="J1546" i="2" s="1"/>
  <c r="V1546" i="2" s="1"/>
  <c r="D1546" i="2"/>
  <c r="I1546" i="2" s="1"/>
  <c r="U1546" i="2" s="1"/>
  <c r="T1545" i="2"/>
  <c r="Q1545" i="2"/>
  <c r="P1545" i="2"/>
  <c r="S1545" i="2" s="1"/>
  <c r="H1545" i="2"/>
  <c r="O1545" i="2" s="1"/>
  <c r="R1545" i="2" s="1"/>
  <c r="F1545" i="2"/>
  <c r="K1545" i="2" s="1"/>
  <c r="W1545" i="2" s="1"/>
  <c r="E1545" i="2"/>
  <c r="J1545" i="2" s="1"/>
  <c r="V1545" i="2" s="1"/>
  <c r="D1545" i="2"/>
  <c r="I1545" i="2" s="1"/>
  <c r="U1545" i="2" s="1"/>
  <c r="T1544" i="2"/>
  <c r="Q1544" i="2"/>
  <c r="P1544" i="2"/>
  <c r="S1544" i="2" s="1"/>
  <c r="K1544" i="2"/>
  <c r="W1544" i="2" s="1"/>
  <c r="H1544" i="2"/>
  <c r="O1544" i="2" s="1"/>
  <c r="R1544" i="2" s="1"/>
  <c r="F1544" i="2"/>
  <c r="E1544" i="2"/>
  <c r="J1544" i="2" s="1"/>
  <c r="V1544" i="2" s="1"/>
  <c r="D1544" i="2"/>
  <c r="I1544" i="2" s="1"/>
  <c r="U1544" i="2" s="1"/>
  <c r="T1543" i="2"/>
  <c r="Q1543" i="2"/>
  <c r="P1543" i="2"/>
  <c r="S1543" i="2" s="1"/>
  <c r="H1543" i="2"/>
  <c r="O1543" i="2" s="1"/>
  <c r="R1543" i="2" s="1"/>
  <c r="F1543" i="2"/>
  <c r="K1543" i="2" s="1"/>
  <c r="W1543" i="2" s="1"/>
  <c r="E1543" i="2"/>
  <c r="J1543" i="2" s="1"/>
  <c r="V1543" i="2" s="1"/>
  <c r="D1543" i="2"/>
  <c r="I1543" i="2" s="1"/>
  <c r="U1543" i="2" s="1"/>
  <c r="T1542" i="2"/>
  <c r="Q1542" i="2"/>
  <c r="P1542" i="2"/>
  <c r="S1542" i="2" s="1"/>
  <c r="K1542" i="2"/>
  <c r="W1542" i="2" s="1"/>
  <c r="H1542" i="2"/>
  <c r="O1542" i="2" s="1"/>
  <c r="R1542" i="2" s="1"/>
  <c r="F1542" i="2"/>
  <c r="E1542" i="2"/>
  <c r="J1542" i="2" s="1"/>
  <c r="V1542" i="2" s="1"/>
  <c r="D1542" i="2"/>
  <c r="I1542" i="2" s="1"/>
  <c r="U1542" i="2" s="1"/>
  <c r="T1541" i="2"/>
  <c r="Q1541" i="2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V1540" i="2"/>
  <c r="P1540" i="2"/>
  <c r="S1540" i="2" s="1"/>
  <c r="H1540" i="2"/>
  <c r="Q1540" i="2" s="1"/>
  <c r="T1540" i="2" s="1"/>
  <c r="F1540" i="2"/>
  <c r="K1540" i="2" s="1"/>
  <c r="W1540" i="2" s="1"/>
  <c r="E1540" i="2"/>
  <c r="J1540" i="2" s="1"/>
  <c r="D1540" i="2"/>
  <c r="I1540" i="2" s="1"/>
  <c r="U1540" i="2" s="1"/>
  <c r="V1539" i="2"/>
  <c r="P1539" i="2"/>
  <c r="S1539" i="2" s="1"/>
  <c r="H1539" i="2"/>
  <c r="Q1539" i="2" s="1"/>
  <c r="T1539" i="2" s="1"/>
  <c r="F1539" i="2"/>
  <c r="K1539" i="2" s="1"/>
  <c r="W1539" i="2" s="1"/>
  <c r="E1539" i="2"/>
  <c r="J1539" i="2" s="1"/>
  <c r="D1539" i="2"/>
  <c r="I1539" i="2" s="1"/>
  <c r="U1539" i="2" s="1"/>
  <c r="V1538" i="2"/>
  <c r="P1538" i="2"/>
  <c r="S1538" i="2" s="1"/>
  <c r="H1538" i="2"/>
  <c r="Q1538" i="2" s="1"/>
  <c r="T1538" i="2" s="1"/>
  <c r="F1538" i="2"/>
  <c r="K1538" i="2" s="1"/>
  <c r="W1538" i="2" s="1"/>
  <c r="E1538" i="2"/>
  <c r="J1538" i="2" s="1"/>
  <c r="D1538" i="2"/>
  <c r="I1538" i="2" s="1"/>
  <c r="U1538" i="2" s="1"/>
  <c r="V1537" i="2"/>
  <c r="P1537" i="2"/>
  <c r="S1537" i="2" s="1"/>
  <c r="K1537" i="2"/>
  <c r="W1537" i="2" s="1"/>
  <c r="H1537" i="2"/>
  <c r="Q1537" i="2" s="1"/>
  <c r="T1537" i="2" s="1"/>
  <c r="F1537" i="2"/>
  <c r="E1537" i="2"/>
  <c r="J1537" i="2" s="1"/>
  <c r="D1537" i="2"/>
  <c r="I1537" i="2" s="1"/>
  <c r="U1537" i="2" s="1"/>
  <c r="P1536" i="2"/>
  <c r="S1536" i="2" s="1"/>
  <c r="H1536" i="2"/>
  <c r="Q1536" i="2" s="1"/>
  <c r="T1536" i="2" s="1"/>
  <c r="F1536" i="2"/>
  <c r="K1536" i="2" s="1"/>
  <c r="W1536" i="2" s="1"/>
  <c r="E1536" i="2"/>
  <c r="J1536" i="2" s="1"/>
  <c r="V1536" i="2" s="1"/>
  <c r="D1536" i="2"/>
  <c r="I1536" i="2" s="1"/>
  <c r="U1536" i="2" s="1"/>
  <c r="T1535" i="2"/>
  <c r="P1535" i="2"/>
  <c r="S1535" i="2" s="1"/>
  <c r="K1535" i="2"/>
  <c r="W1535" i="2" s="1"/>
  <c r="H1535" i="2"/>
  <c r="Q1535" i="2" s="1"/>
  <c r="F1535" i="2"/>
  <c r="E1535" i="2"/>
  <c r="J1535" i="2" s="1"/>
  <c r="V1535" i="2" s="1"/>
  <c r="D1535" i="2"/>
  <c r="I1535" i="2" s="1"/>
  <c r="U1535" i="2" s="1"/>
  <c r="P1534" i="2"/>
  <c r="S1534" i="2" s="1"/>
  <c r="H1534" i="2"/>
  <c r="Q1534" i="2" s="1"/>
  <c r="T1534" i="2" s="1"/>
  <c r="F1534" i="2"/>
  <c r="K1534" i="2" s="1"/>
  <c r="W1534" i="2" s="1"/>
  <c r="E1534" i="2"/>
  <c r="J1534" i="2" s="1"/>
  <c r="V1534" i="2" s="1"/>
  <c r="D1534" i="2"/>
  <c r="I1534" i="2" s="1"/>
  <c r="U1534" i="2" s="1"/>
  <c r="T1533" i="2"/>
  <c r="P1533" i="2"/>
  <c r="S1533" i="2" s="1"/>
  <c r="K1533" i="2"/>
  <c r="W1533" i="2" s="1"/>
  <c r="H1533" i="2"/>
  <c r="Q1533" i="2" s="1"/>
  <c r="F1533" i="2"/>
  <c r="E1533" i="2"/>
  <c r="J1533" i="2" s="1"/>
  <c r="V1533" i="2" s="1"/>
  <c r="D1533" i="2"/>
  <c r="I1533" i="2" s="1"/>
  <c r="U1533" i="2" s="1"/>
  <c r="P1532" i="2"/>
  <c r="S1532" i="2" s="1"/>
  <c r="H1532" i="2"/>
  <c r="Q1532" i="2" s="1"/>
  <c r="T1532" i="2" s="1"/>
  <c r="F1532" i="2"/>
  <c r="K1532" i="2" s="1"/>
  <c r="W1532" i="2" s="1"/>
  <c r="E1532" i="2"/>
  <c r="J1532" i="2" s="1"/>
  <c r="V1532" i="2" s="1"/>
  <c r="D1532" i="2"/>
  <c r="I1532" i="2" s="1"/>
  <c r="U1532" i="2" s="1"/>
  <c r="T1531" i="2"/>
  <c r="P1531" i="2"/>
  <c r="S1531" i="2" s="1"/>
  <c r="K1531" i="2"/>
  <c r="W1531" i="2" s="1"/>
  <c r="H1531" i="2"/>
  <c r="Q1531" i="2" s="1"/>
  <c r="F1531" i="2"/>
  <c r="E1531" i="2"/>
  <c r="J1531" i="2" s="1"/>
  <c r="V1531" i="2" s="1"/>
  <c r="D1531" i="2"/>
  <c r="I1531" i="2" s="1"/>
  <c r="U1531" i="2" s="1"/>
  <c r="P1530" i="2"/>
  <c r="S1530" i="2" s="1"/>
  <c r="H1530" i="2"/>
  <c r="Q1530" i="2" s="1"/>
  <c r="T1530" i="2" s="1"/>
  <c r="F1530" i="2"/>
  <c r="K1530" i="2" s="1"/>
  <c r="W1530" i="2" s="1"/>
  <c r="E1530" i="2"/>
  <c r="J1530" i="2" s="1"/>
  <c r="V1530" i="2" s="1"/>
  <c r="D1530" i="2"/>
  <c r="I1530" i="2" s="1"/>
  <c r="U1530" i="2" s="1"/>
  <c r="T1529" i="2"/>
  <c r="P1529" i="2"/>
  <c r="S1529" i="2" s="1"/>
  <c r="K1529" i="2"/>
  <c r="W1529" i="2" s="1"/>
  <c r="H1529" i="2"/>
  <c r="Q1529" i="2" s="1"/>
  <c r="F1529" i="2"/>
  <c r="E1529" i="2"/>
  <c r="J1529" i="2" s="1"/>
  <c r="V1529" i="2" s="1"/>
  <c r="D1529" i="2"/>
  <c r="I1529" i="2" s="1"/>
  <c r="U1529" i="2" s="1"/>
  <c r="P1528" i="2"/>
  <c r="S1528" i="2" s="1"/>
  <c r="H1528" i="2"/>
  <c r="Q1528" i="2" s="1"/>
  <c r="T1528" i="2" s="1"/>
  <c r="F1528" i="2"/>
  <c r="K1528" i="2" s="1"/>
  <c r="W1528" i="2" s="1"/>
  <c r="E1528" i="2"/>
  <c r="J1528" i="2" s="1"/>
  <c r="V1528" i="2" s="1"/>
  <c r="D1528" i="2"/>
  <c r="I1528" i="2" s="1"/>
  <c r="U1528" i="2" s="1"/>
  <c r="T1527" i="2"/>
  <c r="P1527" i="2"/>
  <c r="S1527" i="2" s="1"/>
  <c r="K1527" i="2"/>
  <c r="W1527" i="2" s="1"/>
  <c r="H1527" i="2"/>
  <c r="Q1527" i="2" s="1"/>
  <c r="F1527" i="2"/>
  <c r="E1527" i="2"/>
  <c r="J1527" i="2" s="1"/>
  <c r="V1527" i="2" s="1"/>
  <c r="D1527" i="2"/>
  <c r="I1527" i="2" s="1"/>
  <c r="U1527" i="2" s="1"/>
  <c r="P1526" i="2"/>
  <c r="S1526" i="2" s="1"/>
  <c r="H1526" i="2"/>
  <c r="Q1526" i="2" s="1"/>
  <c r="T1526" i="2" s="1"/>
  <c r="F1526" i="2"/>
  <c r="K1526" i="2" s="1"/>
  <c r="W1526" i="2" s="1"/>
  <c r="E1526" i="2"/>
  <c r="J1526" i="2" s="1"/>
  <c r="V1526" i="2" s="1"/>
  <c r="D1526" i="2"/>
  <c r="I1526" i="2" s="1"/>
  <c r="U1526" i="2" s="1"/>
  <c r="T1525" i="2"/>
  <c r="P1525" i="2"/>
  <c r="S1525" i="2" s="1"/>
  <c r="K1525" i="2"/>
  <c r="W1525" i="2" s="1"/>
  <c r="H1525" i="2"/>
  <c r="Q1525" i="2" s="1"/>
  <c r="F1525" i="2"/>
  <c r="E1525" i="2"/>
  <c r="J1525" i="2" s="1"/>
  <c r="V1525" i="2" s="1"/>
  <c r="D1525" i="2"/>
  <c r="I1525" i="2" s="1"/>
  <c r="U1525" i="2" s="1"/>
  <c r="P1524" i="2"/>
  <c r="S1524" i="2" s="1"/>
  <c r="H1524" i="2"/>
  <c r="Q1524" i="2" s="1"/>
  <c r="T1524" i="2" s="1"/>
  <c r="F1524" i="2"/>
  <c r="K1524" i="2" s="1"/>
  <c r="W1524" i="2" s="1"/>
  <c r="E1524" i="2"/>
  <c r="J1524" i="2" s="1"/>
  <c r="V1524" i="2" s="1"/>
  <c r="D1524" i="2"/>
  <c r="I1524" i="2" s="1"/>
  <c r="U1524" i="2" s="1"/>
  <c r="T1523" i="2"/>
  <c r="P1523" i="2"/>
  <c r="S1523" i="2" s="1"/>
  <c r="K1523" i="2"/>
  <c r="W1523" i="2" s="1"/>
  <c r="H1523" i="2"/>
  <c r="Q1523" i="2" s="1"/>
  <c r="F1523" i="2"/>
  <c r="E1523" i="2"/>
  <c r="J1523" i="2" s="1"/>
  <c r="V1523" i="2" s="1"/>
  <c r="D1523" i="2"/>
  <c r="I1523" i="2" s="1"/>
  <c r="U1523" i="2" s="1"/>
  <c r="P1522" i="2"/>
  <c r="S1522" i="2" s="1"/>
  <c r="H1522" i="2"/>
  <c r="Q1522" i="2" s="1"/>
  <c r="T1522" i="2" s="1"/>
  <c r="F1522" i="2"/>
  <c r="K1522" i="2" s="1"/>
  <c r="W1522" i="2" s="1"/>
  <c r="E1522" i="2"/>
  <c r="J1522" i="2" s="1"/>
  <c r="V1522" i="2" s="1"/>
  <c r="D1522" i="2"/>
  <c r="I1522" i="2" s="1"/>
  <c r="U1522" i="2" s="1"/>
  <c r="T1521" i="2"/>
  <c r="P1521" i="2"/>
  <c r="S1521" i="2" s="1"/>
  <c r="K1521" i="2"/>
  <c r="W1521" i="2" s="1"/>
  <c r="H1521" i="2"/>
  <c r="Q1521" i="2" s="1"/>
  <c r="F1521" i="2"/>
  <c r="E1521" i="2"/>
  <c r="J1521" i="2" s="1"/>
  <c r="V1521" i="2" s="1"/>
  <c r="D1521" i="2"/>
  <c r="I1521" i="2" s="1"/>
  <c r="U1521" i="2" s="1"/>
  <c r="P1520" i="2"/>
  <c r="S1520" i="2" s="1"/>
  <c r="H1520" i="2"/>
  <c r="Q1520" i="2" s="1"/>
  <c r="T1520" i="2" s="1"/>
  <c r="F1520" i="2"/>
  <c r="K1520" i="2" s="1"/>
  <c r="W1520" i="2" s="1"/>
  <c r="E1520" i="2"/>
  <c r="J1520" i="2" s="1"/>
  <c r="V1520" i="2" s="1"/>
  <c r="D1520" i="2"/>
  <c r="I1520" i="2" s="1"/>
  <c r="U1520" i="2" s="1"/>
  <c r="T1519" i="2"/>
  <c r="P1519" i="2"/>
  <c r="S1519" i="2" s="1"/>
  <c r="K1519" i="2"/>
  <c r="W1519" i="2" s="1"/>
  <c r="H1519" i="2"/>
  <c r="Q1519" i="2" s="1"/>
  <c r="F1519" i="2"/>
  <c r="E1519" i="2"/>
  <c r="J1519" i="2" s="1"/>
  <c r="V1519" i="2" s="1"/>
  <c r="D1519" i="2"/>
  <c r="I1519" i="2" s="1"/>
  <c r="U1519" i="2" s="1"/>
  <c r="P1518" i="2"/>
  <c r="S1518" i="2" s="1"/>
  <c r="H1518" i="2"/>
  <c r="Q1518" i="2" s="1"/>
  <c r="T1518" i="2" s="1"/>
  <c r="F1518" i="2"/>
  <c r="K1518" i="2" s="1"/>
  <c r="W1518" i="2" s="1"/>
  <c r="E1518" i="2"/>
  <c r="J1518" i="2" s="1"/>
  <c r="V1518" i="2" s="1"/>
  <c r="D1518" i="2"/>
  <c r="I1518" i="2" s="1"/>
  <c r="U1518" i="2" s="1"/>
  <c r="T1517" i="2"/>
  <c r="P1517" i="2"/>
  <c r="S1517" i="2" s="1"/>
  <c r="K1517" i="2"/>
  <c r="W1517" i="2" s="1"/>
  <c r="H1517" i="2"/>
  <c r="Q1517" i="2" s="1"/>
  <c r="F1517" i="2"/>
  <c r="E1517" i="2"/>
  <c r="J1517" i="2" s="1"/>
  <c r="V1517" i="2" s="1"/>
  <c r="D1517" i="2"/>
  <c r="I1517" i="2" s="1"/>
  <c r="U1517" i="2" s="1"/>
  <c r="P1516" i="2"/>
  <c r="S1516" i="2" s="1"/>
  <c r="H1516" i="2"/>
  <c r="Q1516" i="2" s="1"/>
  <c r="T1516" i="2" s="1"/>
  <c r="F1516" i="2"/>
  <c r="K1516" i="2" s="1"/>
  <c r="W1516" i="2" s="1"/>
  <c r="E1516" i="2"/>
  <c r="J1516" i="2" s="1"/>
  <c r="V1516" i="2" s="1"/>
  <c r="D1516" i="2"/>
  <c r="I1516" i="2" s="1"/>
  <c r="U1516" i="2" s="1"/>
  <c r="T1515" i="2"/>
  <c r="P1515" i="2"/>
  <c r="S1515" i="2" s="1"/>
  <c r="K1515" i="2"/>
  <c r="W1515" i="2" s="1"/>
  <c r="H1515" i="2"/>
  <c r="Q1515" i="2" s="1"/>
  <c r="F1515" i="2"/>
  <c r="E1515" i="2"/>
  <c r="J1515" i="2" s="1"/>
  <c r="V1515" i="2" s="1"/>
  <c r="D1515" i="2"/>
  <c r="I1515" i="2" s="1"/>
  <c r="U1515" i="2" s="1"/>
  <c r="P1514" i="2"/>
  <c r="S1514" i="2" s="1"/>
  <c r="H1514" i="2"/>
  <c r="Q1514" i="2" s="1"/>
  <c r="T1514" i="2" s="1"/>
  <c r="F1514" i="2"/>
  <c r="K1514" i="2" s="1"/>
  <c r="W1514" i="2" s="1"/>
  <c r="E1514" i="2"/>
  <c r="J1514" i="2" s="1"/>
  <c r="V1514" i="2" s="1"/>
  <c r="D1514" i="2"/>
  <c r="I1514" i="2" s="1"/>
  <c r="U1514" i="2" s="1"/>
  <c r="T1513" i="2"/>
  <c r="P1513" i="2"/>
  <c r="S1513" i="2" s="1"/>
  <c r="K1513" i="2"/>
  <c r="W1513" i="2" s="1"/>
  <c r="H1513" i="2"/>
  <c r="Q1513" i="2" s="1"/>
  <c r="F1513" i="2"/>
  <c r="E1513" i="2"/>
  <c r="J1513" i="2" s="1"/>
  <c r="V1513" i="2" s="1"/>
  <c r="D1513" i="2"/>
  <c r="I1513" i="2" s="1"/>
  <c r="U1513" i="2" s="1"/>
  <c r="P1512" i="2"/>
  <c r="S1512" i="2" s="1"/>
  <c r="H1512" i="2"/>
  <c r="Q1512" i="2" s="1"/>
  <c r="T1512" i="2" s="1"/>
  <c r="F1512" i="2"/>
  <c r="K1512" i="2" s="1"/>
  <c r="W1512" i="2" s="1"/>
  <c r="E1512" i="2"/>
  <c r="J1512" i="2" s="1"/>
  <c r="V1512" i="2" s="1"/>
  <c r="D1512" i="2"/>
  <c r="I1512" i="2" s="1"/>
  <c r="U1512" i="2" s="1"/>
  <c r="T1511" i="2"/>
  <c r="P1511" i="2"/>
  <c r="S1511" i="2" s="1"/>
  <c r="K1511" i="2"/>
  <c r="W1511" i="2" s="1"/>
  <c r="H1511" i="2"/>
  <c r="Q1511" i="2" s="1"/>
  <c r="F1511" i="2"/>
  <c r="E1511" i="2"/>
  <c r="J1511" i="2" s="1"/>
  <c r="V1511" i="2" s="1"/>
  <c r="D1511" i="2"/>
  <c r="I1511" i="2" s="1"/>
  <c r="U1511" i="2" s="1"/>
  <c r="P1510" i="2"/>
  <c r="S1510" i="2" s="1"/>
  <c r="H1510" i="2"/>
  <c r="Q1510" i="2" s="1"/>
  <c r="T1510" i="2" s="1"/>
  <c r="F1510" i="2"/>
  <c r="K1510" i="2" s="1"/>
  <c r="W1510" i="2" s="1"/>
  <c r="E1510" i="2"/>
  <c r="J1510" i="2" s="1"/>
  <c r="V1510" i="2" s="1"/>
  <c r="D1510" i="2"/>
  <c r="I1510" i="2" s="1"/>
  <c r="U1510" i="2" s="1"/>
  <c r="T1509" i="2"/>
  <c r="R1509" i="2"/>
  <c r="O1509" i="2"/>
  <c r="K1509" i="2"/>
  <c r="W1509" i="2" s="1"/>
  <c r="H1509" i="2"/>
  <c r="Q1509" i="2" s="1"/>
  <c r="F1509" i="2"/>
  <c r="E1509" i="2"/>
  <c r="J1509" i="2" s="1"/>
  <c r="V1509" i="2" s="1"/>
  <c r="D1509" i="2"/>
  <c r="I1509" i="2" s="1"/>
  <c r="U1509" i="2" s="1"/>
  <c r="Q1508" i="2"/>
  <c r="T1508" i="2" s="1"/>
  <c r="P1508" i="2"/>
  <c r="S1508" i="2" s="1"/>
  <c r="H1508" i="2"/>
  <c r="O1508" i="2" s="1"/>
  <c r="R1508" i="2" s="1"/>
  <c r="F1508" i="2"/>
  <c r="K1508" i="2" s="1"/>
  <c r="W1508" i="2" s="1"/>
  <c r="E1508" i="2"/>
  <c r="J1508" i="2" s="1"/>
  <c r="V1508" i="2" s="1"/>
  <c r="D1508" i="2"/>
  <c r="I1508" i="2" s="1"/>
  <c r="U1508" i="2" s="1"/>
  <c r="Q1507" i="2"/>
  <c r="T1507" i="2" s="1"/>
  <c r="P1507" i="2"/>
  <c r="S1507" i="2" s="1"/>
  <c r="H1507" i="2"/>
  <c r="O1507" i="2" s="1"/>
  <c r="R1507" i="2" s="1"/>
  <c r="F1507" i="2"/>
  <c r="K1507" i="2" s="1"/>
  <c r="W1507" i="2" s="1"/>
  <c r="E1507" i="2"/>
  <c r="J1507" i="2" s="1"/>
  <c r="V1507" i="2" s="1"/>
  <c r="D1507" i="2"/>
  <c r="I1507" i="2" s="1"/>
  <c r="U1507" i="2" s="1"/>
  <c r="Q1506" i="2"/>
  <c r="T1506" i="2" s="1"/>
  <c r="P1506" i="2"/>
  <c r="S1506" i="2" s="1"/>
  <c r="H1506" i="2"/>
  <c r="O1506" i="2" s="1"/>
  <c r="R1506" i="2" s="1"/>
  <c r="F1506" i="2"/>
  <c r="K1506" i="2" s="1"/>
  <c r="W1506" i="2" s="1"/>
  <c r="E1506" i="2"/>
  <c r="J1506" i="2" s="1"/>
  <c r="V1506" i="2" s="1"/>
  <c r="D1506" i="2"/>
  <c r="I1506" i="2" s="1"/>
  <c r="U1506" i="2" s="1"/>
  <c r="Q1505" i="2"/>
  <c r="T1505" i="2" s="1"/>
  <c r="P1505" i="2"/>
  <c r="S1505" i="2" s="1"/>
  <c r="H1505" i="2"/>
  <c r="O1505" i="2" s="1"/>
  <c r="R1505" i="2" s="1"/>
  <c r="F1505" i="2"/>
  <c r="K1505" i="2" s="1"/>
  <c r="W1505" i="2" s="1"/>
  <c r="E1505" i="2"/>
  <c r="J1505" i="2" s="1"/>
  <c r="V1505" i="2" s="1"/>
  <c r="D1505" i="2"/>
  <c r="I1505" i="2" s="1"/>
  <c r="U1505" i="2" s="1"/>
  <c r="Q1504" i="2"/>
  <c r="T1504" i="2" s="1"/>
  <c r="P1504" i="2"/>
  <c r="S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Q1503" i="2"/>
  <c r="T1503" i="2" s="1"/>
  <c r="P1503" i="2"/>
  <c r="S1503" i="2" s="1"/>
  <c r="H1503" i="2"/>
  <c r="O1503" i="2" s="1"/>
  <c r="R1503" i="2" s="1"/>
  <c r="F1503" i="2"/>
  <c r="K1503" i="2" s="1"/>
  <c r="W1503" i="2" s="1"/>
  <c r="E1503" i="2"/>
  <c r="J1503" i="2" s="1"/>
  <c r="V1503" i="2" s="1"/>
  <c r="D1503" i="2"/>
  <c r="I1503" i="2" s="1"/>
  <c r="U1503" i="2" s="1"/>
  <c r="Q1502" i="2"/>
  <c r="T1502" i="2" s="1"/>
  <c r="P1502" i="2"/>
  <c r="S1502" i="2" s="1"/>
  <c r="H1502" i="2"/>
  <c r="O1502" i="2" s="1"/>
  <c r="R1502" i="2" s="1"/>
  <c r="F1502" i="2"/>
  <c r="K1502" i="2" s="1"/>
  <c r="W1502" i="2" s="1"/>
  <c r="E1502" i="2"/>
  <c r="J1502" i="2" s="1"/>
  <c r="V1502" i="2" s="1"/>
  <c r="D1502" i="2"/>
  <c r="I1502" i="2" s="1"/>
  <c r="U1502" i="2" s="1"/>
  <c r="Q1501" i="2"/>
  <c r="T1501" i="2" s="1"/>
  <c r="P1501" i="2"/>
  <c r="S1501" i="2" s="1"/>
  <c r="H1501" i="2"/>
  <c r="O1501" i="2" s="1"/>
  <c r="R1501" i="2" s="1"/>
  <c r="F1501" i="2"/>
  <c r="K1501" i="2" s="1"/>
  <c r="W1501" i="2" s="1"/>
  <c r="E1501" i="2"/>
  <c r="J1501" i="2" s="1"/>
  <c r="V1501" i="2" s="1"/>
  <c r="D1501" i="2"/>
  <c r="I1501" i="2" s="1"/>
  <c r="U1501" i="2" s="1"/>
  <c r="Q1500" i="2"/>
  <c r="T1500" i="2" s="1"/>
  <c r="P1500" i="2"/>
  <c r="S1500" i="2" s="1"/>
  <c r="H1500" i="2"/>
  <c r="O1500" i="2" s="1"/>
  <c r="R1500" i="2" s="1"/>
  <c r="F1500" i="2"/>
  <c r="K1500" i="2" s="1"/>
  <c r="W1500" i="2" s="1"/>
  <c r="E1500" i="2"/>
  <c r="J1500" i="2" s="1"/>
  <c r="V1500" i="2" s="1"/>
  <c r="D1500" i="2"/>
  <c r="I1500" i="2" s="1"/>
  <c r="U1500" i="2" s="1"/>
  <c r="Q1499" i="2"/>
  <c r="T1499" i="2" s="1"/>
  <c r="P1499" i="2"/>
  <c r="S1499" i="2" s="1"/>
  <c r="H1499" i="2"/>
  <c r="O1499" i="2" s="1"/>
  <c r="R1499" i="2" s="1"/>
  <c r="F1499" i="2"/>
  <c r="K1499" i="2" s="1"/>
  <c r="W1499" i="2" s="1"/>
  <c r="E1499" i="2"/>
  <c r="J1499" i="2" s="1"/>
  <c r="V1499" i="2" s="1"/>
  <c r="D1499" i="2"/>
  <c r="I1499" i="2" s="1"/>
  <c r="U1499" i="2" s="1"/>
  <c r="Q1498" i="2"/>
  <c r="T1498" i="2" s="1"/>
  <c r="P1498" i="2"/>
  <c r="S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Q1497" i="2"/>
  <c r="T1497" i="2" s="1"/>
  <c r="P1497" i="2"/>
  <c r="S1497" i="2" s="1"/>
  <c r="H1497" i="2"/>
  <c r="O1497" i="2" s="1"/>
  <c r="R1497" i="2" s="1"/>
  <c r="F1497" i="2"/>
  <c r="K1497" i="2" s="1"/>
  <c r="W1497" i="2" s="1"/>
  <c r="E1497" i="2"/>
  <c r="J1497" i="2" s="1"/>
  <c r="V1497" i="2" s="1"/>
  <c r="D1497" i="2"/>
  <c r="I1497" i="2" s="1"/>
  <c r="U1497" i="2" s="1"/>
  <c r="Q1496" i="2"/>
  <c r="T1496" i="2" s="1"/>
  <c r="P1496" i="2"/>
  <c r="S1496" i="2" s="1"/>
  <c r="H1496" i="2"/>
  <c r="O1496" i="2" s="1"/>
  <c r="R1496" i="2" s="1"/>
  <c r="F1496" i="2"/>
  <c r="K1496" i="2" s="1"/>
  <c r="W1496" i="2" s="1"/>
  <c r="E1496" i="2"/>
  <c r="J1496" i="2" s="1"/>
  <c r="V1496" i="2" s="1"/>
  <c r="D1496" i="2"/>
  <c r="I1496" i="2" s="1"/>
  <c r="U1496" i="2" s="1"/>
  <c r="Q1495" i="2"/>
  <c r="T1495" i="2" s="1"/>
  <c r="P1495" i="2"/>
  <c r="S1495" i="2" s="1"/>
  <c r="H1495" i="2"/>
  <c r="O1495" i="2" s="1"/>
  <c r="R1495" i="2" s="1"/>
  <c r="F1495" i="2"/>
  <c r="K1495" i="2" s="1"/>
  <c r="W1495" i="2" s="1"/>
  <c r="E1495" i="2"/>
  <c r="J1495" i="2" s="1"/>
  <c r="V1495" i="2" s="1"/>
  <c r="D1495" i="2"/>
  <c r="I1495" i="2" s="1"/>
  <c r="U1495" i="2" s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Y1771" i="1"/>
  <c r="H1771" i="1"/>
  <c r="P1771" i="1" s="1"/>
  <c r="F1771" i="1"/>
  <c r="L1771" i="1" s="1"/>
  <c r="N1771" i="1" s="1"/>
  <c r="D1771" i="1"/>
  <c r="C1771" i="1"/>
  <c r="G1771" i="1" s="1"/>
  <c r="O1771" i="1" s="1"/>
  <c r="Y1770" i="1"/>
  <c r="H1770" i="1"/>
  <c r="P1770" i="1" s="1"/>
  <c r="F1770" i="1"/>
  <c r="L1770" i="1" s="1"/>
  <c r="N1770" i="1" s="1"/>
  <c r="D1770" i="1"/>
  <c r="C1770" i="1"/>
  <c r="G1770" i="1" s="1"/>
  <c r="O1770" i="1" s="1"/>
  <c r="Y1769" i="1"/>
  <c r="H1769" i="1"/>
  <c r="P1769" i="1" s="1"/>
  <c r="F1769" i="1"/>
  <c r="L1769" i="1" s="1"/>
  <c r="N1769" i="1" s="1"/>
  <c r="D1769" i="1"/>
  <c r="C1769" i="1"/>
  <c r="G1769" i="1" s="1"/>
  <c r="O1769" i="1" s="1"/>
  <c r="Y1768" i="1"/>
  <c r="N1768" i="1"/>
  <c r="H1768" i="1"/>
  <c r="P1768" i="1" s="1"/>
  <c r="F1768" i="1"/>
  <c r="L1768" i="1" s="1"/>
  <c r="D1768" i="1"/>
  <c r="C1768" i="1"/>
  <c r="G1768" i="1" s="1"/>
  <c r="O1768" i="1" s="1"/>
  <c r="Y1767" i="1"/>
  <c r="H1767" i="1"/>
  <c r="P1767" i="1" s="1"/>
  <c r="F1767" i="1"/>
  <c r="L1767" i="1" s="1"/>
  <c r="N1767" i="1" s="1"/>
  <c r="D1767" i="1"/>
  <c r="C1767" i="1"/>
  <c r="G1767" i="1" s="1"/>
  <c r="O1767" i="1" s="1"/>
  <c r="Y1766" i="1"/>
  <c r="N1766" i="1"/>
  <c r="H1766" i="1"/>
  <c r="P1766" i="1" s="1"/>
  <c r="F1766" i="1"/>
  <c r="L1766" i="1" s="1"/>
  <c r="D1766" i="1"/>
  <c r="C1766" i="1"/>
  <c r="G1766" i="1" s="1"/>
  <c r="O1766" i="1" s="1"/>
  <c r="Y1765" i="1"/>
  <c r="H1765" i="1"/>
  <c r="P1765" i="1" s="1"/>
  <c r="F1765" i="1"/>
  <c r="L1765" i="1" s="1"/>
  <c r="N1765" i="1" s="1"/>
  <c r="D1765" i="1"/>
  <c r="C1765" i="1"/>
  <c r="G1765" i="1" s="1"/>
  <c r="O1765" i="1" s="1"/>
  <c r="Y1764" i="1"/>
  <c r="N1764" i="1"/>
  <c r="H1764" i="1"/>
  <c r="P1764" i="1" s="1"/>
  <c r="F1764" i="1"/>
  <c r="L1764" i="1" s="1"/>
  <c r="D1764" i="1"/>
  <c r="C1764" i="1"/>
  <c r="G1764" i="1" s="1"/>
  <c r="O1764" i="1" s="1"/>
  <c r="Y1763" i="1"/>
  <c r="H1763" i="1"/>
  <c r="P1763" i="1" s="1"/>
  <c r="F1763" i="1"/>
  <c r="L1763" i="1" s="1"/>
  <c r="N1763" i="1" s="1"/>
  <c r="D1763" i="1"/>
  <c r="C1763" i="1"/>
  <c r="G1763" i="1" s="1"/>
  <c r="O1763" i="1" s="1"/>
  <c r="Y1762" i="1"/>
  <c r="N1762" i="1"/>
  <c r="H1762" i="1"/>
  <c r="P1762" i="1" s="1"/>
  <c r="F1762" i="1"/>
  <c r="L1762" i="1" s="1"/>
  <c r="D1762" i="1"/>
  <c r="C1762" i="1"/>
  <c r="G1762" i="1" s="1"/>
  <c r="O1762" i="1" s="1"/>
  <c r="Y1761" i="1"/>
  <c r="H1761" i="1"/>
  <c r="P1761" i="1" s="1"/>
  <c r="F1761" i="1"/>
  <c r="L1761" i="1" s="1"/>
  <c r="N1761" i="1" s="1"/>
  <c r="D1761" i="1"/>
  <c r="C1761" i="1"/>
  <c r="G1761" i="1" s="1"/>
  <c r="O1761" i="1" s="1"/>
  <c r="Y1760" i="1"/>
  <c r="N1760" i="1"/>
  <c r="H1760" i="1"/>
  <c r="P1760" i="1" s="1"/>
  <c r="F1760" i="1"/>
  <c r="L1760" i="1" s="1"/>
  <c r="D1760" i="1"/>
  <c r="C1760" i="1"/>
  <c r="G1760" i="1" s="1"/>
  <c r="O1760" i="1" s="1"/>
  <c r="Y1759" i="1"/>
  <c r="H1759" i="1"/>
  <c r="P1759" i="1" s="1"/>
  <c r="F1759" i="1"/>
  <c r="L1759" i="1" s="1"/>
  <c r="N1759" i="1" s="1"/>
  <c r="D1759" i="1"/>
  <c r="C1759" i="1"/>
  <c r="G1759" i="1" s="1"/>
  <c r="O1759" i="1" s="1"/>
  <c r="Y1758" i="1"/>
  <c r="N1758" i="1"/>
  <c r="H1758" i="1"/>
  <c r="P1758" i="1" s="1"/>
  <c r="F1758" i="1"/>
  <c r="L1758" i="1" s="1"/>
  <c r="D1758" i="1"/>
  <c r="C1758" i="1"/>
  <c r="G1758" i="1" s="1"/>
  <c r="O1758" i="1" s="1"/>
  <c r="Y1757" i="1"/>
  <c r="H1757" i="1"/>
  <c r="P1757" i="1" s="1"/>
  <c r="F1757" i="1"/>
  <c r="L1757" i="1" s="1"/>
  <c r="N1757" i="1" s="1"/>
  <c r="D1757" i="1"/>
  <c r="C1757" i="1"/>
  <c r="G1757" i="1" s="1"/>
  <c r="O1757" i="1" s="1"/>
  <c r="Y1756" i="1"/>
  <c r="N1756" i="1"/>
  <c r="H1756" i="1"/>
  <c r="P1756" i="1" s="1"/>
  <c r="F1756" i="1"/>
  <c r="L1756" i="1" s="1"/>
  <c r="D1756" i="1"/>
  <c r="C1756" i="1"/>
  <c r="G1756" i="1" s="1"/>
  <c r="O1756" i="1" s="1"/>
  <c r="Y1755" i="1"/>
  <c r="H1755" i="1"/>
  <c r="P1755" i="1" s="1"/>
  <c r="F1755" i="1"/>
  <c r="L1755" i="1" s="1"/>
  <c r="N1755" i="1" s="1"/>
  <c r="D1755" i="1"/>
  <c r="C1755" i="1"/>
  <c r="G1755" i="1" s="1"/>
  <c r="O1755" i="1" s="1"/>
  <c r="Y1754" i="1"/>
  <c r="N1754" i="1"/>
  <c r="H1754" i="1"/>
  <c r="P1754" i="1" s="1"/>
  <c r="F1754" i="1"/>
  <c r="L1754" i="1" s="1"/>
  <c r="D1754" i="1"/>
  <c r="C1754" i="1"/>
  <c r="G1754" i="1" s="1"/>
  <c r="O1754" i="1" s="1"/>
  <c r="Y1753" i="1"/>
  <c r="H1753" i="1"/>
  <c r="P1753" i="1" s="1"/>
  <c r="F1753" i="1"/>
  <c r="L1753" i="1" s="1"/>
  <c r="N1753" i="1" s="1"/>
  <c r="D1753" i="1"/>
  <c r="C1753" i="1"/>
  <c r="G1753" i="1" s="1"/>
  <c r="O1753" i="1" s="1"/>
  <c r="Y1752" i="1"/>
  <c r="N1752" i="1"/>
  <c r="H1752" i="1"/>
  <c r="P1752" i="1" s="1"/>
  <c r="F1752" i="1"/>
  <c r="L1752" i="1" s="1"/>
  <c r="D1752" i="1"/>
  <c r="C1752" i="1"/>
  <c r="G1752" i="1" s="1"/>
  <c r="O1752" i="1" s="1"/>
  <c r="Y1751" i="1"/>
  <c r="H1751" i="1"/>
  <c r="P1751" i="1" s="1"/>
  <c r="F1751" i="1"/>
  <c r="L1751" i="1" s="1"/>
  <c r="N1751" i="1" s="1"/>
  <c r="D1751" i="1"/>
  <c r="C1751" i="1"/>
  <c r="G1751" i="1" s="1"/>
  <c r="O1751" i="1" s="1"/>
  <c r="Y1750" i="1"/>
  <c r="N1750" i="1"/>
  <c r="H1750" i="1"/>
  <c r="P1750" i="1" s="1"/>
  <c r="F1750" i="1"/>
  <c r="L1750" i="1" s="1"/>
  <c r="D1750" i="1"/>
  <c r="C1750" i="1"/>
  <c r="G1750" i="1" s="1"/>
  <c r="O1750" i="1" s="1"/>
  <c r="Y1749" i="1"/>
  <c r="H1749" i="1"/>
  <c r="P1749" i="1" s="1"/>
  <c r="F1749" i="1"/>
  <c r="L1749" i="1" s="1"/>
  <c r="N1749" i="1" s="1"/>
  <c r="D1749" i="1"/>
  <c r="C1749" i="1"/>
  <c r="G1749" i="1" s="1"/>
  <c r="O1749" i="1" s="1"/>
  <c r="Y1748" i="1"/>
  <c r="N1748" i="1"/>
  <c r="H1748" i="1"/>
  <c r="P1748" i="1" s="1"/>
  <c r="F1748" i="1"/>
  <c r="L1748" i="1" s="1"/>
  <c r="D1748" i="1"/>
  <c r="C1748" i="1"/>
  <c r="G1748" i="1" s="1"/>
  <c r="O1748" i="1" s="1"/>
  <c r="Y1747" i="1"/>
  <c r="H1747" i="1"/>
  <c r="P1747" i="1" s="1"/>
  <c r="F1747" i="1"/>
  <c r="L1747" i="1" s="1"/>
  <c r="N1747" i="1" s="1"/>
  <c r="D1747" i="1"/>
  <c r="C1747" i="1"/>
  <c r="G1747" i="1" s="1"/>
  <c r="O1747" i="1" s="1"/>
  <c r="Y1746" i="1"/>
  <c r="N1746" i="1"/>
  <c r="H1746" i="1"/>
  <c r="P1746" i="1" s="1"/>
  <c r="F1746" i="1"/>
  <c r="L1746" i="1" s="1"/>
  <c r="D1746" i="1"/>
  <c r="C1746" i="1"/>
  <c r="G1746" i="1" s="1"/>
  <c r="O1746" i="1" s="1"/>
  <c r="Y1745" i="1"/>
  <c r="H1745" i="1"/>
  <c r="P1745" i="1" s="1"/>
  <c r="F1745" i="1"/>
  <c r="L1745" i="1" s="1"/>
  <c r="N1745" i="1" s="1"/>
  <c r="D1745" i="1"/>
  <c r="C1745" i="1"/>
  <c r="G1745" i="1" s="1"/>
  <c r="O1745" i="1" s="1"/>
  <c r="Y1744" i="1"/>
  <c r="N1744" i="1"/>
  <c r="H1744" i="1"/>
  <c r="P1744" i="1" s="1"/>
  <c r="F1744" i="1"/>
  <c r="L1744" i="1" s="1"/>
  <c r="D1744" i="1"/>
  <c r="C1744" i="1"/>
  <c r="G1744" i="1" s="1"/>
  <c r="O1744" i="1" s="1"/>
  <c r="Y1743" i="1"/>
  <c r="H1743" i="1"/>
  <c r="P1743" i="1" s="1"/>
  <c r="F1743" i="1"/>
  <c r="L1743" i="1" s="1"/>
  <c r="N1743" i="1" s="1"/>
  <c r="D1743" i="1"/>
  <c r="C1743" i="1"/>
  <c r="G1743" i="1" s="1"/>
  <c r="O1743" i="1" s="1"/>
  <c r="Y1742" i="1"/>
  <c r="N1742" i="1"/>
  <c r="H1742" i="1"/>
  <c r="P1742" i="1" s="1"/>
  <c r="F1742" i="1"/>
  <c r="L1742" i="1" s="1"/>
  <c r="D1742" i="1"/>
  <c r="C1742" i="1"/>
  <c r="G1742" i="1" s="1"/>
  <c r="O1742" i="1" s="1"/>
  <c r="Y1741" i="1"/>
  <c r="H1741" i="1"/>
  <c r="P1741" i="1" s="1"/>
  <c r="F1741" i="1"/>
  <c r="L1741" i="1" s="1"/>
  <c r="N1741" i="1" s="1"/>
  <c r="D1741" i="1"/>
  <c r="C1741" i="1"/>
  <c r="G1741" i="1" s="1"/>
  <c r="O1741" i="1" s="1"/>
  <c r="Y1740" i="1"/>
  <c r="N1740" i="1"/>
  <c r="H1740" i="1"/>
  <c r="P1740" i="1" s="1"/>
  <c r="F1740" i="1"/>
  <c r="L1740" i="1" s="1"/>
  <c r="D1740" i="1"/>
  <c r="C1740" i="1"/>
  <c r="G1740" i="1" s="1"/>
  <c r="O1740" i="1" s="1"/>
  <c r="Y1739" i="1"/>
  <c r="H1739" i="1"/>
  <c r="P1739" i="1" s="1"/>
  <c r="F1739" i="1"/>
  <c r="L1739" i="1" s="1"/>
  <c r="N1739" i="1" s="1"/>
  <c r="D1739" i="1"/>
  <c r="C1739" i="1"/>
  <c r="G1739" i="1" s="1"/>
  <c r="O1739" i="1" s="1"/>
  <c r="Y1738" i="1"/>
  <c r="N1738" i="1"/>
  <c r="H1738" i="1"/>
  <c r="P1738" i="1" s="1"/>
  <c r="F1738" i="1"/>
  <c r="L1738" i="1" s="1"/>
  <c r="D1738" i="1"/>
  <c r="C1738" i="1"/>
  <c r="G1738" i="1" s="1"/>
  <c r="O1738" i="1" s="1"/>
  <c r="Y1737" i="1"/>
  <c r="N1737" i="1"/>
  <c r="H1737" i="1"/>
  <c r="P1737" i="1" s="1"/>
  <c r="G1737" i="1"/>
  <c r="O1737" i="1" s="1"/>
  <c r="F1737" i="1"/>
  <c r="L1737" i="1" s="1"/>
  <c r="D1737" i="1"/>
  <c r="C1737" i="1"/>
  <c r="Y1736" i="1"/>
  <c r="H1736" i="1"/>
  <c r="P1736" i="1" s="1"/>
  <c r="G1736" i="1"/>
  <c r="O1736" i="1" s="1"/>
  <c r="F1736" i="1"/>
  <c r="L1736" i="1" s="1"/>
  <c r="N1736" i="1" s="1"/>
  <c r="D1736" i="1"/>
  <c r="C1736" i="1"/>
  <c r="Y1735" i="1"/>
  <c r="H1735" i="1"/>
  <c r="P1735" i="1" s="1"/>
  <c r="G1735" i="1"/>
  <c r="O1735" i="1" s="1"/>
  <c r="F1735" i="1"/>
  <c r="L1735" i="1" s="1"/>
  <c r="N1735" i="1" s="1"/>
  <c r="D1735" i="1"/>
  <c r="C1735" i="1"/>
  <c r="Y1734" i="1"/>
  <c r="H1734" i="1"/>
  <c r="P1734" i="1" s="1"/>
  <c r="G1734" i="1"/>
  <c r="O1734" i="1" s="1"/>
  <c r="F1734" i="1"/>
  <c r="L1734" i="1" s="1"/>
  <c r="N1734" i="1" s="1"/>
  <c r="D1734" i="1"/>
  <c r="C1734" i="1"/>
  <c r="Y1733" i="1"/>
  <c r="H1733" i="1"/>
  <c r="P1733" i="1" s="1"/>
  <c r="G1733" i="1"/>
  <c r="O1733" i="1" s="1"/>
  <c r="F1733" i="1"/>
  <c r="L1733" i="1" s="1"/>
  <c r="N1733" i="1" s="1"/>
  <c r="D1733" i="1"/>
  <c r="C1733" i="1"/>
  <c r="Y1732" i="1"/>
  <c r="H1732" i="1"/>
  <c r="P1732" i="1" s="1"/>
  <c r="G1732" i="1"/>
  <c r="O1732" i="1" s="1"/>
  <c r="F1732" i="1"/>
  <c r="L1732" i="1" s="1"/>
  <c r="N1732" i="1" s="1"/>
  <c r="D1732" i="1"/>
  <c r="C1732" i="1"/>
  <c r="Y1731" i="1"/>
  <c r="H1731" i="1"/>
  <c r="P1731" i="1" s="1"/>
  <c r="G1731" i="1"/>
  <c r="O1731" i="1" s="1"/>
  <c r="F1731" i="1"/>
  <c r="L1731" i="1" s="1"/>
  <c r="N1731" i="1" s="1"/>
  <c r="D1731" i="1"/>
  <c r="C1731" i="1"/>
  <c r="Y1730" i="1"/>
  <c r="H1730" i="1"/>
  <c r="P1730" i="1" s="1"/>
  <c r="G1730" i="1"/>
  <c r="O1730" i="1" s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G1729" i="1" s="1"/>
  <c r="O1729" i="1" s="1"/>
  <c r="Y1728" i="1"/>
  <c r="F1728" i="1"/>
  <c r="K1728" i="1" s="1"/>
  <c r="M1728" i="1" s="1"/>
  <c r="D1728" i="1"/>
  <c r="C1728" i="1"/>
  <c r="G1728" i="1" s="1"/>
  <c r="O1728" i="1" s="1"/>
  <c r="Y1727" i="1"/>
  <c r="F1727" i="1"/>
  <c r="K1727" i="1" s="1"/>
  <c r="M1727" i="1" s="1"/>
  <c r="D1727" i="1"/>
  <c r="C1727" i="1"/>
  <c r="G1727" i="1" s="1"/>
  <c r="O1727" i="1" s="1"/>
  <c r="Y1726" i="1"/>
  <c r="F1726" i="1"/>
  <c r="K1726" i="1" s="1"/>
  <c r="M1726" i="1" s="1"/>
  <c r="D1726" i="1"/>
  <c r="C1726" i="1"/>
  <c r="G1726" i="1" s="1"/>
  <c r="O1726" i="1" s="1"/>
  <c r="Y1725" i="1"/>
  <c r="F1725" i="1"/>
  <c r="K1725" i="1" s="1"/>
  <c r="M1725" i="1" s="1"/>
  <c r="D1725" i="1"/>
  <c r="C1725" i="1"/>
  <c r="G1725" i="1" s="1"/>
  <c r="O1725" i="1" s="1"/>
  <c r="Y1724" i="1"/>
  <c r="F1724" i="1"/>
  <c r="K1724" i="1" s="1"/>
  <c r="M1724" i="1" s="1"/>
  <c r="D1724" i="1"/>
  <c r="C1724" i="1"/>
  <c r="G1724" i="1" s="1"/>
  <c r="O1724" i="1" s="1"/>
  <c r="Y1723" i="1"/>
  <c r="F1723" i="1"/>
  <c r="K1723" i="1" s="1"/>
  <c r="M1723" i="1" s="1"/>
  <c r="D1723" i="1"/>
  <c r="C1723" i="1"/>
  <c r="G1723" i="1" s="1"/>
  <c r="O1723" i="1" s="1"/>
  <c r="Y1722" i="1"/>
  <c r="F1722" i="1"/>
  <c r="K1722" i="1" s="1"/>
  <c r="M1722" i="1" s="1"/>
  <c r="D1722" i="1"/>
  <c r="C1722" i="1"/>
  <c r="G1722" i="1" s="1"/>
  <c r="O1722" i="1" s="1"/>
  <c r="Y1721" i="1"/>
  <c r="L1721" i="1"/>
  <c r="N1721" i="1" s="1"/>
  <c r="F1721" i="1"/>
  <c r="D1721" i="1"/>
  <c r="C1721" i="1"/>
  <c r="G1721" i="1" s="1"/>
  <c r="O1721" i="1" s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L1717" i="1"/>
  <c r="N1717" i="1" s="1"/>
  <c r="F1717" i="1"/>
  <c r="D1717" i="1"/>
  <c r="C1717" i="1"/>
  <c r="Y1716" i="1"/>
  <c r="F1716" i="1"/>
  <c r="D1716" i="1"/>
  <c r="C1716" i="1"/>
  <c r="Y1715" i="1"/>
  <c r="L1715" i="1"/>
  <c r="N1715" i="1" s="1"/>
  <c r="F1715" i="1"/>
  <c r="D1715" i="1"/>
  <c r="C1715" i="1"/>
  <c r="Y1714" i="1"/>
  <c r="F1714" i="1"/>
  <c r="D1714" i="1"/>
  <c r="C1714" i="1"/>
  <c r="Y1713" i="1"/>
  <c r="L1713" i="1"/>
  <c r="N1713" i="1" s="1"/>
  <c r="F1713" i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L1709" i="1"/>
  <c r="N1709" i="1" s="1"/>
  <c r="F1709" i="1"/>
  <c r="D1709" i="1"/>
  <c r="C1709" i="1"/>
  <c r="Y1708" i="1"/>
  <c r="F1708" i="1"/>
  <c r="D1708" i="1"/>
  <c r="C1708" i="1"/>
  <c r="Y1707" i="1"/>
  <c r="L1707" i="1"/>
  <c r="N1707" i="1" s="1"/>
  <c r="F1707" i="1"/>
  <c r="D1707" i="1"/>
  <c r="C1707" i="1"/>
  <c r="Y1706" i="1"/>
  <c r="L1706" i="1"/>
  <c r="N1706" i="1" s="1"/>
  <c r="G1706" i="1"/>
  <c r="O1706" i="1" s="1"/>
  <c r="F1706" i="1"/>
  <c r="D1706" i="1"/>
  <c r="C1706" i="1"/>
  <c r="Y1705" i="1"/>
  <c r="L1705" i="1"/>
  <c r="N1705" i="1" s="1"/>
  <c r="G1705" i="1"/>
  <c r="O1705" i="1" s="1"/>
  <c r="F1705" i="1"/>
  <c r="D1705" i="1"/>
  <c r="C1705" i="1"/>
  <c r="Y1704" i="1"/>
  <c r="L1704" i="1"/>
  <c r="N1704" i="1" s="1"/>
  <c r="G1704" i="1"/>
  <c r="O1704" i="1" s="1"/>
  <c r="F1704" i="1"/>
  <c r="D1704" i="1"/>
  <c r="C1704" i="1"/>
  <c r="Y1703" i="1"/>
  <c r="L1703" i="1"/>
  <c r="N1703" i="1" s="1"/>
  <c r="G1703" i="1"/>
  <c r="O1703" i="1" s="1"/>
  <c r="F1703" i="1"/>
  <c r="D1703" i="1"/>
  <c r="C1703" i="1"/>
  <c r="Y1702" i="1"/>
  <c r="L1702" i="1"/>
  <c r="N1702" i="1" s="1"/>
  <c r="H1702" i="1"/>
  <c r="P1702" i="1" s="1"/>
  <c r="F1702" i="1"/>
  <c r="K1702" i="1" s="1"/>
  <c r="M1702" i="1" s="1"/>
  <c r="D1702" i="1"/>
  <c r="C1702" i="1"/>
  <c r="G1702" i="1" s="1"/>
  <c r="O1702" i="1" s="1"/>
  <c r="Y1701" i="1"/>
  <c r="G1701" i="1"/>
  <c r="O1701" i="1" s="1"/>
  <c r="F1701" i="1"/>
  <c r="D1701" i="1"/>
  <c r="C1701" i="1"/>
  <c r="Y1700" i="1"/>
  <c r="P1700" i="1"/>
  <c r="L1700" i="1"/>
  <c r="N1700" i="1" s="1"/>
  <c r="H1700" i="1"/>
  <c r="F1700" i="1"/>
  <c r="K1700" i="1" s="1"/>
  <c r="M1700" i="1" s="1"/>
  <c r="D1700" i="1"/>
  <c r="C1700" i="1"/>
  <c r="G1700" i="1" s="1"/>
  <c r="O1700" i="1" s="1"/>
  <c r="Y1699" i="1"/>
  <c r="F1699" i="1"/>
  <c r="D1699" i="1"/>
  <c r="C1699" i="1"/>
  <c r="Y1698" i="1"/>
  <c r="L1698" i="1"/>
  <c r="N1698" i="1" s="1"/>
  <c r="H1698" i="1"/>
  <c r="P1698" i="1" s="1"/>
  <c r="F1698" i="1"/>
  <c r="K1698" i="1" s="1"/>
  <c r="M1698" i="1" s="1"/>
  <c r="D1698" i="1"/>
  <c r="C1698" i="1"/>
  <c r="G1698" i="1" s="1"/>
  <c r="O1698" i="1" s="1"/>
  <c r="Y1697" i="1"/>
  <c r="G1697" i="1"/>
  <c r="O1697" i="1" s="1"/>
  <c r="F1697" i="1"/>
  <c r="D1697" i="1"/>
  <c r="C1697" i="1"/>
  <c r="Y1696" i="1"/>
  <c r="P1696" i="1"/>
  <c r="L1696" i="1"/>
  <c r="N1696" i="1" s="1"/>
  <c r="H1696" i="1"/>
  <c r="F1696" i="1"/>
  <c r="K1696" i="1" s="1"/>
  <c r="M1696" i="1" s="1"/>
  <c r="D1696" i="1"/>
  <c r="C1696" i="1"/>
  <c r="G1696" i="1" s="1"/>
  <c r="O1696" i="1" s="1"/>
  <c r="Y1695" i="1"/>
  <c r="G1695" i="1"/>
  <c r="O1695" i="1" s="1"/>
  <c r="F1695" i="1"/>
  <c r="D1695" i="1"/>
  <c r="C1695" i="1"/>
  <c r="Y1694" i="1"/>
  <c r="L1694" i="1"/>
  <c r="N1694" i="1" s="1"/>
  <c r="H1694" i="1"/>
  <c r="P1694" i="1" s="1"/>
  <c r="F1694" i="1"/>
  <c r="K1694" i="1" s="1"/>
  <c r="M1694" i="1" s="1"/>
  <c r="D1694" i="1"/>
  <c r="C1694" i="1"/>
  <c r="G1694" i="1" s="1"/>
  <c r="O1694" i="1" s="1"/>
  <c r="Y1693" i="1"/>
  <c r="G1693" i="1"/>
  <c r="O1693" i="1" s="1"/>
  <c r="F1693" i="1"/>
  <c r="D1693" i="1"/>
  <c r="C1693" i="1"/>
  <c r="Y1692" i="1"/>
  <c r="P1692" i="1"/>
  <c r="L1692" i="1"/>
  <c r="N1692" i="1" s="1"/>
  <c r="H1692" i="1"/>
  <c r="F1692" i="1"/>
  <c r="K1692" i="1" s="1"/>
  <c r="M1692" i="1" s="1"/>
  <c r="D1692" i="1"/>
  <c r="C1692" i="1"/>
  <c r="G1692" i="1" s="1"/>
  <c r="O1692" i="1" s="1"/>
  <c r="Y1691" i="1"/>
  <c r="G1691" i="1"/>
  <c r="O1691" i="1" s="1"/>
  <c r="F1691" i="1"/>
  <c r="D1691" i="1"/>
  <c r="H1691" i="1" s="1"/>
  <c r="P1691" i="1" s="1"/>
  <c r="C1691" i="1"/>
  <c r="Y1690" i="1"/>
  <c r="M1690" i="1"/>
  <c r="G1690" i="1"/>
  <c r="O1690" i="1" s="1"/>
  <c r="F1690" i="1"/>
  <c r="K1690" i="1" s="1"/>
  <c r="D1690" i="1"/>
  <c r="H1690" i="1" s="1"/>
  <c r="P1690" i="1" s="1"/>
  <c r="C1690" i="1"/>
  <c r="Y1689" i="1"/>
  <c r="M1689" i="1"/>
  <c r="G1689" i="1"/>
  <c r="O1689" i="1" s="1"/>
  <c r="F1689" i="1"/>
  <c r="K1689" i="1" s="1"/>
  <c r="D1689" i="1"/>
  <c r="H1689" i="1" s="1"/>
  <c r="P1689" i="1" s="1"/>
  <c r="C1689" i="1"/>
  <c r="Y1688" i="1"/>
  <c r="M1688" i="1"/>
  <c r="G1688" i="1"/>
  <c r="O1688" i="1" s="1"/>
  <c r="F1688" i="1"/>
  <c r="K1688" i="1" s="1"/>
  <c r="D1688" i="1"/>
  <c r="H1688" i="1" s="1"/>
  <c r="P1688" i="1" s="1"/>
  <c r="C1688" i="1"/>
  <c r="Y1687" i="1"/>
  <c r="M1687" i="1"/>
  <c r="G1687" i="1"/>
  <c r="O1687" i="1" s="1"/>
  <c r="F1687" i="1"/>
  <c r="K1687" i="1" s="1"/>
  <c r="D1687" i="1"/>
  <c r="H1687" i="1" s="1"/>
  <c r="P1687" i="1" s="1"/>
  <c r="C1687" i="1"/>
  <c r="Y1686" i="1"/>
  <c r="M1686" i="1"/>
  <c r="G1686" i="1"/>
  <c r="O1686" i="1" s="1"/>
  <c r="F1686" i="1"/>
  <c r="K1686" i="1" s="1"/>
  <c r="D1686" i="1"/>
  <c r="H1686" i="1" s="1"/>
  <c r="P1686" i="1" s="1"/>
  <c r="C1686" i="1"/>
  <c r="Y1685" i="1"/>
  <c r="M1685" i="1"/>
  <c r="G1685" i="1"/>
  <c r="O1685" i="1" s="1"/>
  <c r="F1685" i="1"/>
  <c r="K1685" i="1" s="1"/>
  <c r="D1685" i="1"/>
  <c r="H1685" i="1" s="1"/>
  <c r="P1685" i="1" s="1"/>
  <c r="C1685" i="1"/>
  <c r="Y1684" i="1"/>
  <c r="M1684" i="1"/>
  <c r="G1684" i="1"/>
  <c r="O1684" i="1" s="1"/>
  <c r="F1684" i="1"/>
  <c r="K1684" i="1" s="1"/>
  <c r="D1684" i="1"/>
  <c r="H1684" i="1" s="1"/>
  <c r="P1684" i="1" s="1"/>
  <c r="C1684" i="1"/>
  <c r="Y1683" i="1"/>
  <c r="M1683" i="1"/>
  <c r="G1683" i="1"/>
  <c r="O1683" i="1" s="1"/>
  <c r="F1683" i="1"/>
  <c r="K1683" i="1" s="1"/>
  <c r="D1683" i="1"/>
  <c r="H1683" i="1" s="1"/>
  <c r="P1683" i="1" s="1"/>
  <c r="C1683" i="1"/>
  <c r="Y1682" i="1"/>
  <c r="M1682" i="1"/>
  <c r="G1682" i="1"/>
  <c r="O1682" i="1" s="1"/>
  <c r="F1682" i="1"/>
  <c r="K1682" i="1" s="1"/>
  <c r="D1682" i="1"/>
  <c r="H1682" i="1" s="1"/>
  <c r="P1682" i="1" s="1"/>
  <c r="C1682" i="1"/>
  <c r="Y1681" i="1"/>
  <c r="M1681" i="1"/>
  <c r="G1681" i="1"/>
  <c r="O1681" i="1" s="1"/>
  <c r="F1681" i="1"/>
  <c r="K1681" i="1" s="1"/>
  <c r="D1681" i="1"/>
  <c r="H1681" i="1" s="1"/>
  <c r="P1681" i="1" s="1"/>
  <c r="C1681" i="1"/>
  <c r="Y1680" i="1"/>
  <c r="M1680" i="1"/>
  <c r="G1680" i="1"/>
  <c r="O1680" i="1" s="1"/>
  <c r="F1680" i="1"/>
  <c r="K1680" i="1" s="1"/>
  <c r="D1680" i="1"/>
  <c r="H1680" i="1" s="1"/>
  <c r="P1680" i="1" s="1"/>
  <c r="C1680" i="1"/>
  <c r="Y1679" i="1"/>
  <c r="M1679" i="1"/>
  <c r="G1679" i="1"/>
  <c r="O1679" i="1" s="1"/>
  <c r="F1679" i="1"/>
  <c r="K1679" i="1" s="1"/>
  <c r="D1679" i="1"/>
  <c r="H1679" i="1" s="1"/>
  <c r="P1679" i="1" s="1"/>
  <c r="C1679" i="1"/>
  <c r="Y1678" i="1"/>
  <c r="M1678" i="1"/>
  <c r="G1678" i="1"/>
  <c r="O1678" i="1" s="1"/>
  <c r="F1678" i="1"/>
  <c r="K1678" i="1" s="1"/>
  <c r="D1678" i="1"/>
  <c r="H1678" i="1" s="1"/>
  <c r="P1678" i="1" s="1"/>
  <c r="C1678" i="1"/>
  <c r="Y1677" i="1"/>
  <c r="M1677" i="1"/>
  <c r="G1677" i="1"/>
  <c r="O1677" i="1" s="1"/>
  <c r="F1677" i="1"/>
  <c r="K1677" i="1" s="1"/>
  <c r="D1677" i="1"/>
  <c r="H1677" i="1" s="1"/>
  <c r="P1677" i="1" s="1"/>
  <c r="C1677" i="1"/>
  <c r="Y1676" i="1"/>
  <c r="M1676" i="1"/>
  <c r="G1676" i="1"/>
  <c r="O1676" i="1" s="1"/>
  <c r="F1676" i="1"/>
  <c r="K1676" i="1" s="1"/>
  <c r="D1676" i="1"/>
  <c r="H1676" i="1" s="1"/>
  <c r="P1676" i="1" s="1"/>
  <c r="C1676" i="1"/>
  <c r="Y1675" i="1"/>
  <c r="M1675" i="1"/>
  <c r="G1675" i="1"/>
  <c r="O1675" i="1" s="1"/>
  <c r="F1675" i="1"/>
  <c r="K1675" i="1" s="1"/>
  <c r="D1675" i="1"/>
  <c r="H1675" i="1" s="1"/>
  <c r="P1675" i="1" s="1"/>
  <c r="C1675" i="1"/>
  <c r="Y1674" i="1"/>
  <c r="M1674" i="1"/>
  <c r="G1674" i="1"/>
  <c r="O1674" i="1" s="1"/>
  <c r="F1674" i="1"/>
  <c r="K1674" i="1" s="1"/>
  <c r="D1674" i="1"/>
  <c r="H1674" i="1" s="1"/>
  <c r="P1674" i="1" s="1"/>
  <c r="C1674" i="1"/>
  <c r="Y1673" i="1"/>
  <c r="M1673" i="1"/>
  <c r="G1673" i="1"/>
  <c r="O1673" i="1" s="1"/>
  <c r="F1673" i="1"/>
  <c r="K1673" i="1" s="1"/>
  <c r="D1673" i="1"/>
  <c r="H1673" i="1" s="1"/>
  <c r="P1673" i="1" s="1"/>
  <c r="C1673" i="1"/>
  <c r="Y1672" i="1"/>
  <c r="M1672" i="1"/>
  <c r="G1672" i="1"/>
  <c r="O1672" i="1" s="1"/>
  <c r="F1672" i="1"/>
  <c r="K1672" i="1" s="1"/>
  <c r="D1672" i="1"/>
  <c r="H1672" i="1" s="1"/>
  <c r="P1672" i="1" s="1"/>
  <c r="C1672" i="1"/>
  <c r="Y1671" i="1"/>
  <c r="M1671" i="1"/>
  <c r="G1671" i="1"/>
  <c r="O1671" i="1" s="1"/>
  <c r="F1671" i="1"/>
  <c r="K1671" i="1" s="1"/>
  <c r="D1671" i="1"/>
  <c r="H1671" i="1" s="1"/>
  <c r="P1671" i="1" s="1"/>
  <c r="C1671" i="1"/>
  <c r="Y1670" i="1"/>
  <c r="M1670" i="1"/>
  <c r="G1670" i="1"/>
  <c r="O1670" i="1" s="1"/>
  <c r="F1670" i="1"/>
  <c r="K1670" i="1" s="1"/>
  <c r="D1670" i="1"/>
  <c r="H1670" i="1" s="1"/>
  <c r="P1670" i="1" s="1"/>
  <c r="C1670" i="1"/>
  <c r="Y1669" i="1"/>
  <c r="M1669" i="1"/>
  <c r="G1669" i="1"/>
  <c r="O1669" i="1" s="1"/>
  <c r="F1669" i="1"/>
  <c r="K1669" i="1" s="1"/>
  <c r="D1669" i="1"/>
  <c r="H1669" i="1" s="1"/>
  <c r="P1669" i="1" s="1"/>
  <c r="C1669" i="1"/>
  <c r="Y1668" i="1"/>
  <c r="M1668" i="1"/>
  <c r="G1668" i="1"/>
  <c r="O1668" i="1" s="1"/>
  <c r="F1668" i="1"/>
  <c r="K1668" i="1" s="1"/>
  <c r="D1668" i="1"/>
  <c r="H1668" i="1" s="1"/>
  <c r="P1668" i="1" s="1"/>
  <c r="C1668" i="1"/>
  <c r="Y1667" i="1"/>
  <c r="K1667" i="1"/>
  <c r="M1667" i="1" s="1"/>
  <c r="F1667" i="1"/>
  <c r="L1667" i="1" s="1"/>
  <c r="N1667" i="1" s="1"/>
  <c r="D1667" i="1"/>
  <c r="C1667" i="1"/>
  <c r="Y1666" i="1"/>
  <c r="F1666" i="1"/>
  <c r="D1666" i="1"/>
  <c r="C1666" i="1"/>
  <c r="Y1665" i="1"/>
  <c r="K1665" i="1"/>
  <c r="M1665" i="1" s="1"/>
  <c r="F1665" i="1"/>
  <c r="L1665" i="1" s="1"/>
  <c r="N1665" i="1" s="1"/>
  <c r="D1665" i="1"/>
  <c r="C1665" i="1"/>
  <c r="Y1664" i="1"/>
  <c r="F1664" i="1"/>
  <c r="D1664" i="1"/>
  <c r="C1664" i="1"/>
  <c r="Y1663" i="1"/>
  <c r="K1663" i="1"/>
  <c r="M1663" i="1" s="1"/>
  <c r="F1663" i="1"/>
  <c r="L1663" i="1" s="1"/>
  <c r="N1663" i="1" s="1"/>
  <c r="D1663" i="1"/>
  <c r="C1663" i="1"/>
  <c r="G1663" i="1" s="1"/>
  <c r="O1663" i="1" s="1"/>
  <c r="Y1662" i="1"/>
  <c r="H1662" i="1"/>
  <c r="P1662" i="1" s="1"/>
  <c r="F1662" i="1"/>
  <c r="L1662" i="1" s="1"/>
  <c r="N1662" i="1" s="1"/>
  <c r="D1662" i="1"/>
  <c r="C1662" i="1"/>
  <c r="G1662" i="1" s="1"/>
  <c r="O1662" i="1" s="1"/>
  <c r="Y1661" i="1"/>
  <c r="H1661" i="1"/>
  <c r="P1661" i="1" s="1"/>
  <c r="F1661" i="1"/>
  <c r="L1661" i="1" s="1"/>
  <c r="N1661" i="1" s="1"/>
  <c r="D1661" i="1"/>
  <c r="C1661" i="1"/>
  <c r="G1661" i="1" s="1"/>
  <c r="O1661" i="1" s="1"/>
  <c r="Y1660" i="1"/>
  <c r="H1660" i="1"/>
  <c r="P1660" i="1" s="1"/>
  <c r="F1660" i="1"/>
  <c r="L1660" i="1" s="1"/>
  <c r="N1660" i="1" s="1"/>
  <c r="D1660" i="1"/>
  <c r="C1660" i="1"/>
  <c r="G1660" i="1" s="1"/>
  <c r="O1660" i="1" s="1"/>
  <c r="Y1659" i="1"/>
  <c r="H1659" i="1"/>
  <c r="P1659" i="1" s="1"/>
  <c r="F1659" i="1"/>
  <c r="L1659" i="1" s="1"/>
  <c r="N1659" i="1" s="1"/>
  <c r="D1659" i="1"/>
  <c r="C1659" i="1"/>
  <c r="G1659" i="1" s="1"/>
  <c r="O1659" i="1" s="1"/>
  <c r="Y1658" i="1"/>
  <c r="H1658" i="1"/>
  <c r="P1658" i="1" s="1"/>
  <c r="F1658" i="1"/>
  <c r="L1658" i="1" s="1"/>
  <c r="N1658" i="1" s="1"/>
  <c r="D1658" i="1"/>
  <c r="C1658" i="1"/>
  <c r="G1658" i="1" s="1"/>
  <c r="O1658" i="1" s="1"/>
  <c r="Y1657" i="1"/>
  <c r="H1657" i="1"/>
  <c r="P1657" i="1" s="1"/>
  <c r="F1657" i="1"/>
  <c r="L1657" i="1" s="1"/>
  <c r="N1657" i="1" s="1"/>
  <c r="D1657" i="1"/>
  <c r="C1657" i="1"/>
  <c r="G1657" i="1" s="1"/>
  <c r="O1657" i="1" s="1"/>
  <c r="Y1656" i="1"/>
  <c r="H1656" i="1"/>
  <c r="P1656" i="1" s="1"/>
  <c r="F1656" i="1"/>
  <c r="L1656" i="1" s="1"/>
  <c r="N1656" i="1" s="1"/>
  <c r="D1656" i="1"/>
  <c r="C1656" i="1"/>
  <c r="G1656" i="1" s="1"/>
  <c r="O1656" i="1" s="1"/>
  <c r="Y1655" i="1"/>
  <c r="F1655" i="1"/>
  <c r="K1655" i="1" s="1"/>
  <c r="M1655" i="1" s="1"/>
  <c r="D1655" i="1"/>
  <c r="C1655" i="1"/>
  <c r="G1655" i="1" s="1"/>
  <c r="O1655" i="1" s="1"/>
  <c r="Y1654" i="1"/>
  <c r="H1654" i="1"/>
  <c r="P1654" i="1" s="1"/>
  <c r="F1654" i="1"/>
  <c r="K1654" i="1" s="1"/>
  <c r="M1654" i="1" s="1"/>
  <c r="D1654" i="1"/>
  <c r="C1654" i="1"/>
  <c r="G1654" i="1" s="1"/>
  <c r="O1654" i="1" s="1"/>
  <c r="Y1653" i="1"/>
  <c r="F1653" i="1"/>
  <c r="K1653" i="1" s="1"/>
  <c r="M1653" i="1" s="1"/>
  <c r="D1653" i="1"/>
  <c r="C1653" i="1"/>
  <c r="G1653" i="1" s="1"/>
  <c r="O1653" i="1" s="1"/>
  <c r="Y1652" i="1"/>
  <c r="H1652" i="1"/>
  <c r="P1652" i="1" s="1"/>
  <c r="F1652" i="1"/>
  <c r="K1652" i="1" s="1"/>
  <c r="M1652" i="1" s="1"/>
  <c r="D1652" i="1"/>
  <c r="C1652" i="1"/>
  <c r="G1652" i="1" s="1"/>
  <c r="O1652" i="1" s="1"/>
  <c r="Y1651" i="1"/>
  <c r="F1651" i="1"/>
  <c r="K1651" i="1" s="1"/>
  <c r="M1651" i="1" s="1"/>
  <c r="D1651" i="1"/>
  <c r="C1651" i="1"/>
  <c r="G1651" i="1" s="1"/>
  <c r="O1651" i="1" s="1"/>
  <c r="Y1650" i="1"/>
  <c r="H1650" i="1"/>
  <c r="P1650" i="1" s="1"/>
  <c r="F1650" i="1"/>
  <c r="K1650" i="1" s="1"/>
  <c r="M1650" i="1" s="1"/>
  <c r="D1650" i="1"/>
  <c r="C1650" i="1"/>
  <c r="G1650" i="1" s="1"/>
  <c r="O1650" i="1" s="1"/>
  <c r="Y1649" i="1"/>
  <c r="F1649" i="1"/>
  <c r="K1649" i="1" s="1"/>
  <c r="M1649" i="1" s="1"/>
  <c r="D1649" i="1"/>
  <c r="C1649" i="1"/>
  <c r="G1649" i="1" s="1"/>
  <c r="O1649" i="1" s="1"/>
  <c r="Y1648" i="1"/>
  <c r="H1648" i="1"/>
  <c r="P1648" i="1" s="1"/>
  <c r="F1648" i="1"/>
  <c r="K1648" i="1" s="1"/>
  <c r="M1648" i="1" s="1"/>
  <c r="D1648" i="1"/>
  <c r="C1648" i="1"/>
  <c r="G1648" i="1" s="1"/>
  <c r="O1648" i="1" s="1"/>
  <c r="Y1647" i="1"/>
  <c r="F1647" i="1"/>
  <c r="K1647" i="1" s="1"/>
  <c r="M1647" i="1" s="1"/>
  <c r="D1647" i="1"/>
  <c r="C1647" i="1"/>
  <c r="G1647" i="1" s="1"/>
  <c r="O1647" i="1" s="1"/>
  <c r="Y1646" i="1"/>
  <c r="H1646" i="1"/>
  <c r="P1646" i="1" s="1"/>
  <c r="F1646" i="1"/>
  <c r="K1646" i="1" s="1"/>
  <c r="M1646" i="1" s="1"/>
  <c r="D1646" i="1"/>
  <c r="C1646" i="1"/>
  <c r="G1646" i="1" s="1"/>
  <c r="O1646" i="1" s="1"/>
  <c r="Y1645" i="1"/>
  <c r="F1645" i="1"/>
  <c r="K1645" i="1" s="1"/>
  <c r="M1645" i="1" s="1"/>
  <c r="D1645" i="1"/>
  <c r="C1645" i="1"/>
  <c r="G1645" i="1" s="1"/>
  <c r="O1645" i="1" s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H1642" i="1"/>
  <c r="P1642" i="1" s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H1640" i="1"/>
  <c r="P1640" i="1" s="1"/>
  <c r="F1640" i="1"/>
  <c r="K1640" i="1" s="1"/>
  <c r="M1640" i="1" s="1"/>
  <c r="D1640" i="1"/>
  <c r="C1640" i="1"/>
  <c r="G1640" i="1" s="1"/>
  <c r="O1640" i="1" s="1"/>
  <c r="Y1639" i="1"/>
  <c r="F1639" i="1"/>
  <c r="K1639" i="1" s="1"/>
  <c r="M1639" i="1" s="1"/>
  <c r="D1639" i="1"/>
  <c r="C1639" i="1"/>
  <c r="G1639" i="1" s="1"/>
  <c r="O1639" i="1" s="1"/>
  <c r="Y1638" i="1"/>
  <c r="F1638" i="1"/>
  <c r="L1638" i="1" s="1"/>
  <c r="N1638" i="1" s="1"/>
  <c r="D1638" i="1"/>
  <c r="C1638" i="1"/>
  <c r="G1638" i="1" s="1"/>
  <c r="O1638" i="1" s="1"/>
  <c r="Y1637" i="1"/>
  <c r="F1637" i="1"/>
  <c r="L1637" i="1" s="1"/>
  <c r="N1637" i="1" s="1"/>
  <c r="D1637" i="1"/>
  <c r="C1637" i="1"/>
  <c r="G1637" i="1" s="1"/>
  <c r="O1637" i="1" s="1"/>
  <c r="Y1636" i="1"/>
  <c r="F1636" i="1"/>
  <c r="L1636" i="1" s="1"/>
  <c r="N1636" i="1" s="1"/>
  <c r="D1636" i="1"/>
  <c r="C1636" i="1"/>
  <c r="G1636" i="1" s="1"/>
  <c r="O1636" i="1" s="1"/>
  <c r="Y1635" i="1"/>
  <c r="F1635" i="1"/>
  <c r="L1635" i="1" s="1"/>
  <c r="N1635" i="1" s="1"/>
  <c r="D1635" i="1"/>
  <c r="C1635" i="1"/>
  <c r="G1635" i="1" s="1"/>
  <c r="O1635" i="1" s="1"/>
  <c r="Y1634" i="1"/>
  <c r="F1634" i="1"/>
  <c r="L1634" i="1" s="1"/>
  <c r="N1634" i="1" s="1"/>
  <c r="D1634" i="1"/>
  <c r="C1634" i="1"/>
  <c r="G1634" i="1" s="1"/>
  <c r="O1634" i="1" s="1"/>
  <c r="Y1633" i="1"/>
  <c r="F1633" i="1"/>
  <c r="L1633" i="1" s="1"/>
  <c r="N1633" i="1" s="1"/>
  <c r="D1633" i="1"/>
  <c r="C1633" i="1"/>
  <c r="G1633" i="1" s="1"/>
  <c r="O1633" i="1" s="1"/>
  <c r="Y1632" i="1"/>
  <c r="F1632" i="1"/>
  <c r="L1632" i="1" s="1"/>
  <c r="N1632" i="1" s="1"/>
  <c r="D1632" i="1"/>
  <c r="C1632" i="1"/>
  <c r="G1632" i="1" s="1"/>
  <c r="O1632" i="1" s="1"/>
  <c r="Y1631" i="1"/>
  <c r="F1631" i="1"/>
  <c r="L1631" i="1" s="1"/>
  <c r="N1631" i="1" s="1"/>
  <c r="D1631" i="1"/>
  <c r="C1631" i="1"/>
  <c r="G1631" i="1" s="1"/>
  <c r="O1631" i="1" s="1"/>
  <c r="Y1630" i="1"/>
  <c r="F1630" i="1"/>
  <c r="L1630" i="1" s="1"/>
  <c r="N1630" i="1" s="1"/>
  <c r="D1630" i="1"/>
  <c r="C1630" i="1"/>
  <c r="G1630" i="1" s="1"/>
  <c r="O1630" i="1" s="1"/>
  <c r="Y1629" i="1"/>
  <c r="F1629" i="1"/>
  <c r="L1629" i="1" s="1"/>
  <c r="N1629" i="1" s="1"/>
  <c r="D1629" i="1"/>
  <c r="C1629" i="1"/>
  <c r="G1629" i="1" s="1"/>
  <c r="O1629" i="1" s="1"/>
  <c r="Y1628" i="1"/>
  <c r="F1628" i="1"/>
  <c r="L1628" i="1" s="1"/>
  <c r="N1628" i="1" s="1"/>
  <c r="D1628" i="1"/>
  <c r="C1628" i="1"/>
  <c r="G1628" i="1" s="1"/>
  <c r="O1628" i="1" s="1"/>
  <c r="Y1627" i="1"/>
  <c r="F1627" i="1"/>
  <c r="L1627" i="1" s="1"/>
  <c r="N1627" i="1" s="1"/>
  <c r="D1627" i="1"/>
  <c r="C1627" i="1"/>
  <c r="G1627" i="1" s="1"/>
  <c r="O1627" i="1" s="1"/>
  <c r="Y1626" i="1"/>
  <c r="F1626" i="1"/>
  <c r="L1626" i="1" s="1"/>
  <c r="N1626" i="1" s="1"/>
  <c r="D1626" i="1"/>
  <c r="C1626" i="1"/>
  <c r="G1626" i="1" s="1"/>
  <c r="O1626" i="1" s="1"/>
  <c r="Y1625" i="1"/>
  <c r="F1625" i="1"/>
  <c r="L1625" i="1" s="1"/>
  <c r="N1625" i="1" s="1"/>
  <c r="D1625" i="1"/>
  <c r="C1625" i="1"/>
  <c r="G1625" i="1" s="1"/>
  <c r="O1625" i="1" s="1"/>
  <c r="Y1624" i="1"/>
  <c r="F1624" i="1"/>
  <c r="L1624" i="1" s="1"/>
  <c r="N1624" i="1" s="1"/>
  <c r="D1624" i="1"/>
  <c r="C1624" i="1"/>
  <c r="G1624" i="1" s="1"/>
  <c r="O1624" i="1" s="1"/>
  <c r="Y1623" i="1"/>
  <c r="F1623" i="1"/>
  <c r="L1623" i="1" s="1"/>
  <c r="N1623" i="1" s="1"/>
  <c r="D1623" i="1"/>
  <c r="C1623" i="1"/>
  <c r="G1623" i="1" s="1"/>
  <c r="O1623" i="1" s="1"/>
  <c r="Y1622" i="1"/>
  <c r="F1622" i="1"/>
  <c r="L1622" i="1" s="1"/>
  <c r="N1622" i="1" s="1"/>
  <c r="D1622" i="1"/>
  <c r="C1622" i="1"/>
  <c r="G1622" i="1" s="1"/>
  <c r="O1622" i="1" s="1"/>
  <c r="Y1621" i="1"/>
  <c r="F1621" i="1"/>
  <c r="L1621" i="1" s="1"/>
  <c r="N1621" i="1" s="1"/>
  <c r="D1621" i="1"/>
  <c r="C1621" i="1"/>
  <c r="G1621" i="1" s="1"/>
  <c r="O1621" i="1" s="1"/>
  <c r="Y1620" i="1"/>
  <c r="F1620" i="1"/>
  <c r="L1620" i="1" s="1"/>
  <c r="N1620" i="1" s="1"/>
  <c r="D1620" i="1"/>
  <c r="C1620" i="1"/>
  <c r="G1620" i="1" s="1"/>
  <c r="O1620" i="1" s="1"/>
  <c r="Y1619" i="1"/>
  <c r="F1619" i="1"/>
  <c r="L1619" i="1" s="1"/>
  <c r="N1619" i="1" s="1"/>
  <c r="D1619" i="1"/>
  <c r="C1619" i="1"/>
  <c r="G1619" i="1" s="1"/>
  <c r="O1619" i="1" s="1"/>
  <c r="Y1618" i="1"/>
  <c r="F1618" i="1"/>
  <c r="L1618" i="1" s="1"/>
  <c r="N1618" i="1" s="1"/>
  <c r="D1618" i="1"/>
  <c r="C1618" i="1"/>
  <c r="G1618" i="1" s="1"/>
  <c r="O1618" i="1" s="1"/>
  <c r="Y1617" i="1"/>
  <c r="F1617" i="1"/>
  <c r="L1617" i="1" s="1"/>
  <c r="N1617" i="1" s="1"/>
  <c r="D1617" i="1"/>
  <c r="C1617" i="1"/>
  <c r="G1617" i="1" s="1"/>
  <c r="O1617" i="1" s="1"/>
  <c r="Y1616" i="1"/>
  <c r="F1616" i="1"/>
  <c r="L1616" i="1" s="1"/>
  <c r="N1616" i="1" s="1"/>
  <c r="D1616" i="1"/>
  <c r="C1616" i="1"/>
  <c r="G1616" i="1" s="1"/>
  <c r="O1616" i="1" s="1"/>
  <c r="Y1615" i="1"/>
  <c r="F1615" i="1"/>
  <c r="L1615" i="1" s="1"/>
  <c r="N1615" i="1" s="1"/>
  <c r="D1615" i="1"/>
  <c r="C1615" i="1"/>
  <c r="G1615" i="1" s="1"/>
  <c r="O1615" i="1" s="1"/>
  <c r="Y1614" i="1"/>
  <c r="F1614" i="1"/>
  <c r="L1614" i="1" s="1"/>
  <c r="N1614" i="1" s="1"/>
  <c r="D1614" i="1"/>
  <c r="C1614" i="1"/>
  <c r="G1614" i="1" s="1"/>
  <c r="O1614" i="1" s="1"/>
  <c r="Y1613" i="1"/>
  <c r="F1613" i="1"/>
  <c r="L1613" i="1" s="1"/>
  <c r="N1613" i="1" s="1"/>
  <c r="D1613" i="1"/>
  <c r="C1613" i="1"/>
  <c r="G1613" i="1" s="1"/>
  <c r="O1613" i="1" s="1"/>
  <c r="Y1612" i="1"/>
  <c r="F1612" i="1"/>
  <c r="L1612" i="1" s="1"/>
  <c r="N1612" i="1" s="1"/>
  <c r="D1612" i="1"/>
  <c r="C1612" i="1"/>
  <c r="G1612" i="1" s="1"/>
  <c r="O1612" i="1" s="1"/>
  <c r="Y1611" i="1"/>
  <c r="F1611" i="1"/>
  <c r="L1611" i="1" s="1"/>
  <c r="N1611" i="1" s="1"/>
  <c r="D1611" i="1"/>
  <c r="C1611" i="1"/>
  <c r="G1611" i="1" s="1"/>
  <c r="O1611" i="1" s="1"/>
  <c r="Y1610" i="1"/>
  <c r="F1610" i="1"/>
  <c r="L1610" i="1" s="1"/>
  <c r="N1610" i="1" s="1"/>
  <c r="D1610" i="1"/>
  <c r="C1610" i="1"/>
  <c r="G1610" i="1" s="1"/>
  <c r="O1610" i="1" s="1"/>
  <c r="Y1609" i="1"/>
  <c r="F1609" i="1"/>
  <c r="L1609" i="1" s="1"/>
  <c r="N1609" i="1" s="1"/>
  <c r="D1609" i="1"/>
  <c r="C1609" i="1"/>
  <c r="G1609" i="1" s="1"/>
  <c r="O1609" i="1" s="1"/>
  <c r="Y1608" i="1"/>
  <c r="F1608" i="1"/>
  <c r="L1608" i="1" s="1"/>
  <c r="N1608" i="1" s="1"/>
  <c r="D1608" i="1"/>
  <c r="C1608" i="1"/>
  <c r="G1608" i="1" s="1"/>
  <c r="O1608" i="1" s="1"/>
  <c r="Y1607" i="1"/>
  <c r="F1607" i="1"/>
  <c r="L1607" i="1" s="1"/>
  <c r="N1607" i="1" s="1"/>
  <c r="D1607" i="1"/>
  <c r="C1607" i="1"/>
  <c r="G1607" i="1" s="1"/>
  <c r="O1607" i="1" s="1"/>
  <c r="Y1606" i="1"/>
  <c r="F1606" i="1"/>
  <c r="L1606" i="1" s="1"/>
  <c r="N1606" i="1" s="1"/>
  <c r="D1606" i="1"/>
  <c r="C1606" i="1"/>
  <c r="G1606" i="1" s="1"/>
  <c r="O1606" i="1" s="1"/>
  <c r="Y1605" i="1"/>
  <c r="F1605" i="1"/>
  <c r="L1605" i="1" s="1"/>
  <c r="N1605" i="1" s="1"/>
  <c r="D1605" i="1"/>
  <c r="C1605" i="1"/>
  <c r="G1605" i="1" s="1"/>
  <c r="O1605" i="1" s="1"/>
  <c r="Y1604" i="1"/>
  <c r="F1604" i="1"/>
  <c r="L1604" i="1" s="1"/>
  <c r="N1604" i="1" s="1"/>
  <c r="D1604" i="1"/>
  <c r="C1604" i="1"/>
  <c r="G1604" i="1" s="1"/>
  <c r="O1604" i="1" s="1"/>
  <c r="Y1603" i="1"/>
  <c r="F1603" i="1"/>
  <c r="L1603" i="1" s="1"/>
  <c r="N1603" i="1" s="1"/>
  <c r="D1603" i="1"/>
  <c r="C1603" i="1"/>
  <c r="G1603" i="1" s="1"/>
  <c r="O1603" i="1" s="1"/>
  <c r="Y1602" i="1"/>
  <c r="F1602" i="1"/>
  <c r="L1602" i="1" s="1"/>
  <c r="N1602" i="1" s="1"/>
  <c r="D1602" i="1"/>
  <c r="C1602" i="1"/>
  <c r="G1602" i="1" s="1"/>
  <c r="O1602" i="1" s="1"/>
  <c r="Y1601" i="1"/>
  <c r="F1601" i="1"/>
  <c r="L1601" i="1" s="1"/>
  <c r="N1601" i="1" s="1"/>
  <c r="D1601" i="1"/>
  <c r="C1601" i="1"/>
  <c r="G1601" i="1" s="1"/>
  <c r="O1601" i="1" s="1"/>
  <c r="Y1600" i="1"/>
  <c r="F1600" i="1"/>
  <c r="L1600" i="1" s="1"/>
  <c r="N1600" i="1" s="1"/>
  <c r="D1600" i="1"/>
  <c r="C1600" i="1"/>
  <c r="G1600" i="1" s="1"/>
  <c r="O1600" i="1" s="1"/>
  <c r="Y1599" i="1"/>
  <c r="F1599" i="1"/>
  <c r="L1599" i="1" s="1"/>
  <c r="N1599" i="1" s="1"/>
  <c r="D1599" i="1"/>
  <c r="C1599" i="1"/>
  <c r="G1599" i="1" s="1"/>
  <c r="O1599" i="1" s="1"/>
  <c r="Y1598" i="1"/>
  <c r="F1598" i="1"/>
  <c r="L1598" i="1" s="1"/>
  <c r="N1598" i="1" s="1"/>
  <c r="D1598" i="1"/>
  <c r="C1598" i="1"/>
  <c r="G1598" i="1" s="1"/>
  <c r="O1598" i="1" s="1"/>
  <c r="Y1597" i="1"/>
  <c r="F1597" i="1"/>
  <c r="L1597" i="1" s="1"/>
  <c r="N1597" i="1" s="1"/>
  <c r="D1597" i="1"/>
  <c r="C1597" i="1"/>
  <c r="G1597" i="1" s="1"/>
  <c r="O1597" i="1" s="1"/>
  <c r="Y1596" i="1"/>
  <c r="F1596" i="1"/>
  <c r="L1596" i="1" s="1"/>
  <c r="N1596" i="1" s="1"/>
  <c r="D1596" i="1"/>
  <c r="C1596" i="1"/>
  <c r="G1596" i="1" s="1"/>
  <c r="O1596" i="1" s="1"/>
  <c r="Y1595" i="1"/>
  <c r="F1595" i="1"/>
  <c r="L1595" i="1" s="1"/>
  <c r="N1595" i="1" s="1"/>
  <c r="D1595" i="1"/>
  <c r="C1595" i="1"/>
  <c r="G1595" i="1" s="1"/>
  <c r="O1595" i="1" s="1"/>
  <c r="Y1594" i="1"/>
  <c r="F1594" i="1"/>
  <c r="L1594" i="1" s="1"/>
  <c r="N1594" i="1" s="1"/>
  <c r="D1594" i="1"/>
  <c r="C1594" i="1"/>
  <c r="G1594" i="1" s="1"/>
  <c r="O1594" i="1" s="1"/>
  <c r="Y1593" i="1"/>
  <c r="F1593" i="1"/>
  <c r="G1593" i="1" s="1"/>
  <c r="O1593" i="1" s="1"/>
  <c r="D1593" i="1"/>
  <c r="C1593" i="1"/>
  <c r="Y1592" i="1"/>
  <c r="F1592" i="1"/>
  <c r="G1592" i="1" s="1"/>
  <c r="O1592" i="1" s="1"/>
  <c r="D1592" i="1"/>
  <c r="C1592" i="1"/>
  <c r="Y1591" i="1"/>
  <c r="F1591" i="1"/>
  <c r="G1591" i="1" s="1"/>
  <c r="O1591" i="1" s="1"/>
  <c r="D1591" i="1"/>
  <c r="C1591" i="1"/>
  <c r="Y1590" i="1"/>
  <c r="F1590" i="1"/>
  <c r="G1590" i="1" s="1"/>
  <c r="O1590" i="1" s="1"/>
  <c r="D1590" i="1"/>
  <c r="C1590" i="1"/>
  <c r="Y1589" i="1"/>
  <c r="F1589" i="1"/>
  <c r="G1589" i="1" s="1"/>
  <c r="O1589" i="1" s="1"/>
  <c r="D1589" i="1"/>
  <c r="C1589" i="1"/>
  <c r="Y1588" i="1"/>
  <c r="F1588" i="1"/>
  <c r="G1588" i="1" s="1"/>
  <c r="O1588" i="1" s="1"/>
  <c r="D1588" i="1"/>
  <c r="C1588" i="1"/>
  <c r="Y1587" i="1"/>
  <c r="F1587" i="1"/>
  <c r="G1587" i="1" s="1"/>
  <c r="O1587" i="1" s="1"/>
  <c r="D1587" i="1"/>
  <c r="C1587" i="1"/>
  <c r="Y1586" i="1"/>
  <c r="F1586" i="1"/>
  <c r="G1586" i="1" s="1"/>
  <c r="O1586" i="1" s="1"/>
  <c r="D1586" i="1"/>
  <c r="C1586" i="1"/>
  <c r="Y1585" i="1"/>
  <c r="F1585" i="1"/>
  <c r="G1585" i="1" s="1"/>
  <c r="O1585" i="1" s="1"/>
  <c r="D1585" i="1"/>
  <c r="C1585" i="1"/>
  <c r="Y1584" i="1"/>
  <c r="F1584" i="1"/>
  <c r="G1584" i="1" s="1"/>
  <c r="O1584" i="1" s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G1575" i="1" s="1"/>
  <c r="O1575" i="1" s="1"/>
  <c r="Y1574" i="1"/>
  <c r="H1574" i="1"/>
  <c r="P1574" i="1" s="1"/>
  <c r="F1574" i="1"/>
  <c r="K1574" i="1" s="1"/>
  <c r="M1574" i="1" s="1"/>
  <c r="D1574" i="1"/>
  <c r="C1574" i="1"/>
  <c r="G1574" i="1" s="1"/>
  <c r="O1574" i="1" s="1"/>
  <c r="Y1573" i="1"/>
  <c r="F1573" i="1"/>
  <c r="K1573" i="1" s="1"/>
  <c r="M1573" i="1" s="1"/>
  <c r="D1573" i="1"/>
  <c r="C1573" i="1"/>
  <c r="G1573" i="1" s="1"/>
  <c r="O1573" i="1" s="1"/>
  <c r="Y1572" i="1"/>
  <c r="H1572" i="1"/>
  <c r="P1572" i="1" s="1"/>
  <c r="F1572" i="1"/>
  <c r="K1572" i="1" s="1"/>
  <c r="M1572" i="1" s="1"/>
  <c r="D1572" i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H1570" i="1"/>
  <c r="P1570" i="1" s="1"/>
  <c r="F1570" i="1"/>
  <c r="K1570" i="1" s="1"/>
  <c r="M1570" i="1" s="1"/>
  <c r="D1570" i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H1568" i="1"/>
  <c r="P1568" i="1" s="1"/>
  <c r="F1568" i="1"/>
  <c r="K1568" i="1" s="1"/>
  <c r="M1568" i="1" s="1"/>
  <c r="D1568" i="1"/>
  <c r="C1568" i="1"/>
  <c r="G1568" i="1" s="1"/>
  <c r="O1568" i="1" s="1"/>
  <c r="Y1567" i="1"/>
  <c r="F1567" i="1"/>
  <c r="K1567" i="1" s="1"/>
  <c r="M1567" i="1" s="1"/>
  <c r="D1567" i="1"/>
  <c r="C1567" i="1"/>
  <c r="G1567" i="1" s="1"/>
  <c r="O1567" i="1" s="1"/>
  <c r="Y1566" i="1"/>
  <c r="F1566" i="1"/>
  <c r="L1566" i="1" s="1"/>
  <c r="N1566" i="1" s="1"/>
  <c r="D1566" i="1"/>
  <c r="C1566" i="1"/>
  <c r="G1566" i="1" s="1"/>
  <c r="O1566" i="1" s="1"/>
  <c r="Y1565" i="1"/>
  <c r="F1565" i="1"/>
  <c r="L1565" i="1" s="1"/>
  <c r="N1565" i="1" s="1"/>
  <c r="D1565" i="1"/>
  <c r="C1565" i="1"/>
  <c r="G1565" i="1" s="1"/>
  <c r="O1565" i="1" s="1"/>
  <c r="Y1564" i="1"/>
  <c r="F1564" i="1"/>
  <c r="L1564" i="1" s="1"/>
  <c r="N1564" i="1" s="1"/>
  <c r="D1564" i="1"/>
  <c r="C1564" i="1"/>
  <c r="G1564" i="1" s="1"/>
  <c r="O1564" i="1" s="1"/>
  <c r="Y1563" i="1"/>
  <c r="F1563" i="1"/>
  <c r="L1563" i="1" s="1"/>
  <c r="N1563" i="1" s="1"/>
  <c r="D1563" i="1"/>
  <c r="C1563" i="1"/>
  <c r="G1563" i="1" s="1"/>
  <c r="O1563" i="1" s="1"/>
  <c r="Y1562" i="1"/>
  <c r="F1562" i="1"/>
  <c r="L1562" i="1" s="1"/>
  <c r="N1562" i="1" s="1"/>
  <c r="D1562" i="1"/>
  <c r="C1562" i="1"/>
  <c r="G1562" i="1" s="1"/>
  <c r="O1562" i="1" s="1"/>
  <c r="Y1561" i="1"/>
  <c r="F1561" i="1"/>
  <c r="L1561" i="1" s="1"/>
  <c r="N1561" i="1" s="1"/>
  <c r="D1561" i="1"/>
  <c r="C1561" i="1"/>
  <c r="G1561" i="1" s="1"/>
  <c r="O1561" i="1" s="1"/>
  <c r="Y1560" i="1"/>
  <c r="F1560" i="1"/>
  <c r="L1560" i="1" s="1"/>
  <c r="N1560" i="1" s="1"/>
  <c r="D1560" i="1"/>
  <c r="C1560" i="1"/>
  <c r="G1560" i="1" s="1"/>
  <c r="O1560" i="1" s="1"/>
  <c r="Y1559" i="1"/>
  <c r="F1559" i="1"/>
  <c r="L1559" i="1" s="1"/>
  <c r="N1559" i="1" s="1"/>
  <c r="D1559" i="1"/>
  <c r="C1559" i="1"/>
  <c r="G1559" i="1" s="1"/>
  <c r="O1559" i="1" s="1"/>
  <c r="Y1558" i="1"/>
  <c r="F1558" i="1"/>
  <c r="L1558" i="1" s="1"/>
  <c r="N1558" i="1" s="1"/>
  <c r="D1558" i="1"/>
  <c r="C1558" i="1"/>
  <c r="G1558" i="1" s="1"/>
  <c r="O1558" i="1" s="1"/>
  <c r="Y1557" i="1"/>
  <c r="F1557" i="1"/>
  <c r="L1557" i="1" s="1"/>
  <c r="N1557" i="1" s="1"/>
  <c r="D1557" i="1"/>
  <c r="C1557" i="1"/>
  <c r="G1557" i="1" s="1"/>
  <c r="O1557" i="1" s="1"/>
  <c r="Y1556" i="1"/>
  <c r="F1556" i="1"/>
  <c r="L1556" i="1" s="1"/>
  <c r="N1556" i="1" s="1"/>
  <c r="D1556" i="1"/>
  <c r="C1556" i="1"/>
  <c r="G1556" i="1" s="1"/>
  <c r="O1556" i="1" s="1"/>
  <c r="Y1555" i="1"/>
  <c r="F1555" i="1"/>
  <c r="L1555" i="1" s="1"/>
  <c r="N1555" i="1" s="1"/>
  <c r="D1555" i="1"/>
  <c r="C1555" i="1"/>
  <c r="G1555" i="1" s="1"/>
  <c r="O1555" i="1" s="1"/>
  <c r="Y1554" i="1"/>
  <c r="F1554" i="1"/>
  <c r="L1554" i="1" s="1"/>
  <c r="N1554" i="1" s="1"/>
  <c r="D1554" i="1"/>
  <c r="C1554" i="1"/>
  <c r="G1554" i="1" s="1"/>
  <c r="O1554" i="1" s="1"/>
  <c r="Y1553" i="1"/>
  <c r="F1553" i="1"/>
  <c r="L1553" i="1" s="1"/>
  <c r="N1553" i="1" s="1"/>
  <c r="D1553" i="1"/>
  <c r="C1553" i="1"/>
  <c r="G1553" i="1" s="1"/>
  <c r="O1553" i="1" s="1"/>
  <c r="Y1552" i="1"/>
  <c r="F1552" i="1"/>
  <c r="L1552" i="1" s="1"/>
  <c r="N1552" i="1" s="1"/>
  <c r="D1552" i="1"/>
  <c r="C1552" i="1"/>
  <c r="G1552" i="1" s="1"/>
  <c r="O1552" i="1" s="1"/>
  <c r="Y1551" i="1"/>
  <c r="F1551" i="1"/>
  <c r="L1551" i="1" s="1"/>
  <c r="N1551" i="1" s="1"/>
  <c r="D1551" i="1"/>
  <c r="C1551" i="1"/>
  <c r="G1551" i="1" s="1"/>
  <c r="O1551" i="1" s="1"/>
  <c r="Y1550" i="1"/>
  <c r="F1550" i="1"/>
  <c r="L1550" i="1" s="1"/>
  <c r="N1550" i="1" s="1"/>
  <c r="D1550" i="1"/>
  <c r="C1550" i="1"/>
  <c r="G1550" i="1" s="1"/>
  <c r="O1550" i="1" s="1"/>
  <c r="Y1549" i="1"/>
  <c r="F1549" i="1"/>
  <c r="L1549" i="1" s="1"/>
  <c r="N1549" i="1" s="1"/>
  <c r="D1549" i="1"/>
  <c r="C1549" i="1"/>
  <c r="G1549" i="1" s="1"/>
  <c r="O1549" i="1" s="1"/>
  <c r="Y1548" i="1"/>
  <c r="F1548" i="1"/>
  <c r="L1548" i="1" s="1"/>
  <c r="N1548" i="1" s="1"/>
  <c r="D1548" i="1"/>
  <c r="C1548" i="1"/>
  <c r="G1548" i="1" s="1"/>
  <c r="O1548" i="1" s="1"/>
  <c r="Y1547" i="1"/>
  <c r="F1547" i="1"/>
  <c r="L1547" i="1" s="1"/>
  <c r="N1547" i="1" s="1"/>
  <c r="D1547" i="1"/>
  <c r="C1547" i="1"/>
  <c r="G1547" i="1" s="1"/>
  <c r="O1547" i="1" s="1"/>
  <c r="Y1546" i="1"/>
  <c r="F1546" i="1"/>
  <c r="L1546" i="1" s="1"/>
  <c r="N1546" i="1" s="1"/>
  <c r="D1546" i="1"/>
  <c r="C1546" i="1"/>
  <c r="G1546" i="1" s="1"/>
  <c r="O1546" i="1" s="1"/>
  <c r="Y1545" i="1"/>
  <c r="F1545" i="1"/>
  <c r="L1545" i="1" s="1"/>
  <c r="N1545" i="1" s="1"/>
  <c r="D1545" i="1"/>
  <c r="C1545" i="1"/>
  <c r="G1545" i="1" s="1"/>
  <c r="O1545" i="1" s="1"/>
  <c r="Y1544" i="1"/>
  <c r="F1544" i="1"/>
  <c r="L1544" i="1" s="1"/>
  <c r="N1544" i="1" s="1"/>
  <c r="D1544" i="1"/>
  <c r="C1544" i="1"/>
  <c r="G1544" i="1" s="1"/>
  <c r="O1544" i="1" s="1"/>
  <c r="Y1543" i="1"/>
  <c r="F1543" i="1"/>
  <c r="L1543" i="1" s="1"/>
  <c r="N1543" i="1" s="1"/>
  <c r="D1543" i="1"/>
  <c r="C1543" i="1"/>
  <c r="G1543" i="1" s="1"/>
  <c r="O1543" i="1" s="1"/>
  <c r="Y1542" i="1"/>
  <c r="F1542" i="1"/>
  <c r="L1542" i="1" s="1"/>
  <c r="N1542" i="1" s="1"/>
  <c r="D1542" i="1"/>
  <c r="C1542" i="1"/>
  <c r="G1542" i="1" s="1"/>
  <c r="O1542" i="1" s="1"/>
  <c r="Y1541" i="1"/>
  <c r="F1541" i="1"/>
  <c r="L1541" i="1" s="1"/>
  <c r="N1541" i="1" s="1"/>
  <c r="D1541" i="1"/>
  <c r="C1541" i="1"/>
  <c r="G1541" i="1" s="1"/>
  <c r="O1541" i="1" s="1"/>
  <c r="Y1540" i="1"/>
  <c r="F1540" i="1"/>
  <c r="L1540" i="1" s="1"/>
  <c r="N1540" i="1" s="1"/>
  <c r="D1540" i="1"/>
  <c r="C1540" i="1"/>
  <c r="G1540" i="1" s="1"/>
  <c r="O1540" i="1" s="1"/>
  <c r="Y1539" i="1"/>
  <c r="F1539" i="1"/>
  <c r="L1539" i="1" s="1"/>
  <c r="N1539" i="1" s="1"/>
  <c r="D1539" i="1"/>
  <c r="C1539" i="1"/>
  <c r="G1539" i="1" s="1"/>
  <c r="O1539" i="1" s="1"/>
  <c r="Y1538" i="1"/>
  <c r="F1538" i="1"/>
  <c r="L1538" i="1" s="1"/>
  <c r="N1538" i="1" s="1"/>
  <c r="D1538" i="1"/>
  <c r="C1538" i="1"/>
  <c r="G1538" i="1" s="1"/>
  <c r="O1538" i="1" s="1"/>
  <c r="Y1537" i="1"/>
  <c r="F1537" i="1"/>
  <c r="L1537" i="1" s="1"/>
  <c r="N1537" i="1" s="1"/>
  <c r="D1537" i="1"/>
  <c r="C1537" i="1"/>
  <c r="G1537" i="1" s="1"/>
  <c r="O1537" i="1" s="1"/>
  <c r="Y1536" i="1"/>
  <c r="F1536" i="1"/>
  <c r="L1536" i="1" s="1"/>
  <c r="N1536" i="1" s="1"/>
  <c r="D1536" i="1"/>
  <c r="C1536" i="1"/>
  <c r="G1536" i="1" s="1"/>
  <c r="O1536" i="1" s="1"/>
  <c r="Y1535" i="1"/>
  <c r="F1535" i="1"/>
  <c r="L1535" i="1" s="1"/>
  <c r="N1535" i="1" s="1"/>
  <c r="D1535" i="1"/>
  <c r="C1535" i="1"/>
  <c r="G1535" i="1" s="1"/>
  <c r="O1535" i="1" s="1"/>
  <c r="Y1534" i="1"/>
  <c r="F1534" i="1"/>
  <c r="L1534" i="1" s="1"/>
  <c r="N1534" i="1" s="1"/>
  <c r="D1534" i="1"/>
  <c r="C1534" i="1"/>
  <c r="G1534" i="1" s="1"/>
  <c r="O1534" i="1" s="1"/>
  <c r="Y1533" i="1"/>
  <c r="F1533" i="1"/>
  <c r="L1533" i="1" s="1"/>
  <c r="N1533" i="1" s="1"/>
  <c r="D1533" i="1"/>
  <c r="C1533" i="1"/>
  <c r="G1533" i="1" s="1"/>
  <c r="O1533" i="1" s="1"/>
  <c r="Y1532" i="1"/>
  <c r="F1532" i="1"/>
  <c r="L1532" i="1" s="1"/>
  <c r="N1532" i="1" s="1"/>
  <c r="D1532" i="1"/>
  <c r="C1532" i="1"/>
  <c r="G1532" i="1" s="1"/>
  <c r="O1532" i="1" s="1"/>
  <c r="Y1531" i="1"/>
  <c r="F1531" i="1"/>
  <c r="L1531" i="1" s="1"/>
  <c r="N1531" i="1" s="1"/>
  <c r="D1531" i="1"/>
  <c r="C1531" i="1"/>
  <c r="G1531" i="1" s="1"/>
  <c r="O1531" i="1" s="1"/>
  <c r="Y1530" i="1"/>
  <c r="F1530" i="1"/>
  <c r="L1530" i="1" s="1"/>
  <c r="N1530" i="1" s="1"/>
  <c r="D1530" i="1"/>
  <c r="C1530" i="1"/>
  <c r="G1530" i="1" s="1"/>
  <c r="O1530" i="1" s="1"/>
  <c r="Y1529" i="1"/>
  <c r="F1529" i="1"/>
  <c r="D1529" i="1"/>
  <c r="C1529" i="1"/>
  <c r="Y1528" i="1"/>
  <c r="F1528" i="1"/>
  <c r="D1528" i="1"/>
  <c r="C1528" i="1"/>
  <c r="G1528" i="1" s="1"/>
  <c r="O1528" i="1" s="1"/>
  <c r="Y1527" i="1"/>
  <c r="F1527" i="1"/>
  <c r="D1527" i="1"/>
  <c r="C1527" i="1"/>
  <c r="Y1526" i="1"/>
  <c r="F1526" i="1"/>
  <c r="D1526" i="1"/>
  <c r="C1526" i="1"/>
  <c r="G1526" i="1" s="1"/>
  <c r="O1526" i="1" s="1"/>
  <c r="Y1525" i="1"/>
  <c r="F1525" i="1"/>
  <c r="L1525" i="1" s="1"/>
  <c r="N1525" i="1" s="1"/>
  <c r="D1525" i="1"/>
  <c r="C1525" i="1"/>
  <c r="Y1524" i="1"/>
  <c r="F1524" i="1"/>
  <c r="D1524" i="1"/>
  <c r="C1524" i="1"/>
  <c r="G1524" i="1" s="1"/>
  <c r="O1524" i="1" s="1"/>
  <c r="Y1523" i="1"/>
  <c r="F1523" i="1"/>
  <c r="L1523" i="1" s="1"/>
  <c r="N1523" i="1" s="1"/>
  <c r="D1523" i="1"/>
  <c r="C1523" i="1"/>
  <c r="Y1522" i="1"/>
  <c r="F1522" i="1"/>
  <c r="D1522" i="1"/>
  <c r="C1522" i="1"/>
  <c r="G1522" i="1" s="1"/>
  <c r="O1522" i="1" s="1"/>
  <c r="Y1521" i="1"/>
  <c r="F1521" i="1"/>
  <c r="D1521" i="1"/>
  <c r="C1521" i="1"/>
  <c r="Y1520" i="1"/>
  <c r="F1520" i="1"/>
  <c r="D1520" i="1"/>
  <c r="C1520" i="1"/>
  <c r="G1520" i="1" s="1"/>
  <c r="O1520" i="1" s="1"/>
  <c r="Y1519" i="1"/>
  <c r="F1519" i="1"/>
  <c r="L1519" i="1" s="1"/>
  <c r="N1519" i="1" s="1"/>
  <c r="D1519" i="1"/>
  <c r="C1519" i="1"/>
  <c r="Y1518" i="1"/>
  <c r="F1518" i="1"/>
  <c r="D1518" i="1"/>
  <c r="C1518" i="1"/>
  <c r="G1518" i="1" s="1"/>
  <c r="O1518" i="1" s="1"/>
  <c r="Y1517" i="1"/>
  <c r="F1517" i="1"/>
  <c r="L1517" i="1" s="1"/>
  <c r="N1517" i="1" s="1"/>
  <c r="D1517" i="1"/>
  <c r="C1517" i="1"/>
  <c r="Y1516" i="1"/>
  <c r="F1516" i="1"/>
  <c r="D1516" i="1"/>
  <c r="C1516" i="1"/>
  <c r="G1516" i="1" s="1"/>
  <c r="O1516" i="1" s="1"/>
  <c r="Y1515" i="1"/>
  <c r="L1515" i="1"/>
  <c r="N1515" i="1" s="1"/>
  <c r="F1515" i="1"/>
  <c r="K1515" i="1" s="1"/>
  <c r="M1515" i="1" s="1"/>
  <c r="D1515" i="1"/>
  <c r="C1515" i="1"/>
  <c r="G1515" i="1" s="1"/>
  <c r="O1515" i="1" s="1"/>
  <c r="Y1514" i="1"/>
  <c r="L1514" i="1"/>
  <c r="N1514" i="1" s="1"/>
  <c r="F1514" i="1"/>
  <c r="K1514" i="1" s="1"/>
  <c r="M1514" i="1" s="1"/>
  <c r="D1514" i="1"/>
  <c r="C1514" i="1"/>
  <c r="G1514" i="1" s="1"/>
  <c r="O1514" i="1" s="1"/>
  <c r="Y1513" i="1"/>
  <c r="L1513" i="1"/>
  <c r="N1513" i="1" s="1"/>
  <c r="F1513" i="1"/>
  <c r="K1513" i="1" s="1"/>
  <c r="M1513" i="1" s="1"/>
  <c r="D1513" i="1"/>
  <c r="C1513" i="1"/>
  <c r="G1513" i="1" s="1"/>
  <c r="O1513" i="1" s="1"/>
  <c r="Y1512" i="1"/>
  <c r="L1512" i="1"/>
  <c r="N1512" i="1" s="1"/>
  <c r="F1512" i="1"/>
  <c r="K1512" i="1" s="1"/>
  <c r="M1512" i="1" s="1"/>
  <c r="D1512" i="1"/>
  <c r="C1512" i="1"/>
  <c r="G1512" i="1" s="1"/>
  <c r="O1512" i="1" s="1"/>
  <c r="Y1511" i="1"/>
  <c r="L1511" i="1"/>
  <c r="N1511" i="1" s="1"/>
  <c r="F1511" i="1"/>
  <c r="K1511" i="1" s="1"/>
  <c r="M1511" i="1" s="1"/>
  <c r="D1511" i="1"/>
  <c r="C1511" i="1"/>
  <c r="G1511" i="1" s="1"/>
  <c r="O1511" i="1" s="1"/>
  <c r="Y1510" i="1"/>
  <c r="L1510" i="1"/>
  <c r="N1510" i="1" s="1"/>
  <c r="F1510" i="1"/>
  <c r="K1510" i="1" s="1"/>
  <c r="M1510" i="1" s="1"/>
  <c r="D1510" i="1"/>
  <c r="C1510" i="1"/>
  <c r="G1510" i="1" s="1"/>
  <c r="O1510" i="1" s="1"/>
  <c r="Y1509" i="1"/>
  <c r="L1509" i="1"/>
  <c r="N1509" i="1" s="1"/>
  <c r="F1509" i="1"/>
  <c r="K1509" i="1" s="1"/>
  <c r="M1509" i="1" s="1"/>
  <c r="D1509" i="1"/>
  <c r="C1509" i="1"/>
  <c r="G1509" i="1" s="1"/>
  <c r="O1509" i="1" s="1"/>
  <c r="Y1508" i="1"/>
  <c r="L1508" i="1"/>
  <c r="N1508" i="1" s="1"/>
  <c r="F1508" i="1"/>
  <c r="K1508" i="1" s="1"/>
  <c r="M1508" i="1" s="1"/>
  <c r="D1508" i="1"/>
  <c r="C1508" i="1"/>
  <c r="G1508" i="1" s="1"/>
  <c r="O1508" i="1" s="1"/>
  <c r="Y1507" i="1"/>
  <c r="L1507" i="1"/>
  <c r="N1507" i="1" s="1"/>
  <c r="F1507" i="1"/>
  <c r="K1507" i="1" s="1"/>
  <c r="M1507" i="1" s="1"/>
  <c r="D1507" i="1"/>
  <c r="C1507" i="1"/>
  <c r="G1507" i="1" s="1"/>
  <c r="O1507" i="1" s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L1505" i="1"/>
  <c r="N1505" i="1" s="1"/>
  <c r="F1505" i="1"/>
  <c r="K1505" i="1" s="1"/>
  <c r="M1505" i="1" s="1"/>
  <c r="D1505" i="1"/>
  <c r="C1505" i="1"/>
  <c r="G1505" i="1" s="1"/>
  <c r="O1505" i="1" s="1"/>
  <c r="Y1504" i="1"/>
  <c r="L1504" i="1"/>
  <c r="N1504" i="1" s="1"/>
  <c r="F1504" i="1"/>
  <c r="K1504" i="1" s="1"/>
  <c r="M1504" i="1" s="1"/>
  <c r="D1504" i="1"/>
  <c r="C1504" i="1"/>
  <c r="G1504" i="1" s="1"/>
  <c r="O1504" i="1" s="1"/>
  <c r="Y1503" i="1"/>
  <c r="F1503" i="1"/>
  <c r="K1503" i="1" s="1"/>
  <c r="M1503" i="1" s="1"/>
  <c r="D1503" i="1"/>
  <c r="C1503" i="1"/>
  <c r="G1503" i="1" s="1"/>
  <c r="O1503" i="1" s="1"/>
  <c r="Y1502" i="1"/>
  <c r="H1502" i="1"/>
  <c r="P1502" i="1" s="1"/>
  <c r="F1502" i="1"/>
  <c r="K1502" i="1" s="1"/>
  <c r="M1502" i="1" s="1"/>
  <c r="D1502" i="1"/>
  <c r="C1502" i="1"/>
  <c r="G1502" i="1" s="1"/>
  <c r="O1502" i="1" s="1"/>
  <c r="Y1501" i="1"/>
  <c r="F1501" i="1"/>
  <c r="K1501" i="1" s="1"/>
  <c r="M1501" i="1" s="1"/>
  <c r="D1501" i="1"/>
  <c r="C1501" i="1"/>
  <c r="G1501" i="1" s="1"/>
  <c r="O1501" i="1" s="1"/>
  <c r="Y1500" i="1"/>
  <c r="H1500" i="1"/>
  <c r="P1500" i="1" s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H1498" i="1"/>
  <c r="P1498" i="1" s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H1496" i="1"/>
  <c r="P1496" i="1" s="1"/>
  <c r="F1496" i="1"/>
  <c r="K1496" i="1" s="1"/>
  <c r="M1496" i="1" s="1"/>
  <c r="D1496" i="1"/>
  <c r="C1496" i="1"/>
  <c r="G1496" i="1" s="1"/>
  <c r="O1496" i="1" s="1"/>
  <c r="Y1495" i="1"/>
  <c r="F1495" i="1"/>
  <c r="K1495" i="1" s="1"/>
  <c r="M1495" i="1" s="1"/>
  <c r="D1495" i="1"/>
  <c r="C1495" i="1"/>
  <c r="G1495" i="1" s="1"/>
  <c r="O1495" i="1" s="1"/>
  <c r="P1599" i="2" l="1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H1506" i="1"/>
  <c r="P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H1571" i="1"/>
  <c r="P1571" i="1" s="1"/>
  <c r="H1573" i="1"/>
  <c r="P1573" i="1" s="1"/>
  <c r="G1582" i="1"/>
  <c r="O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H1585" i="1"/>
  <c r="P1585" i="1" s="1"/>
  <c r="H1586" i="1"/>
  <c r="P1586" i="1" s="1"/>
  <c r="H1587" i="1"/>
  <c r="P1587" i="1" s="1"/>
  <c r="H1588" i="1"/>
  <c r="P1588" i="1" s="1"/>
  <c r="H1589" i="1"/>
  <c r="P1589" i="1" s="1"/>
  <c r="H1590" i="1"/>
  <c r="P1590" i="1" s="1"/>
  <c r="H1591" i="1"/>
  <c r="P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H1643" i="1"/>
  <c r="P1643" i="1" s="1"/>
  <c r="H1645" i="1"/>
  <c r="P1645" i="1" s="1"/>
  <c r="H1647" i="1"/>
  <c r="P1647" i="1" s="1"/>
  <c r="H1649" i="1"/>
  <c r="P1649" i="1" s="1"/>
  <c r="H1651" i="1"/>
  <c r="P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H1666" i="1"/>
  <c r="P1666" i="1" s="1"/>
  <c r="G1667" i="1"/>
  <c r="O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K1708" i="1"/>
  <c r="M1708" i="1" s="1"/>
  <c r="H1708" i="1"/>
  <c r="P1708" i="1" s="1"/>
  <c r="G1708" i="1"/>
  <c r="O1708" i="1" s="1"/>
  <c r="L1708" i="1"/>
  <c r="N1708" i="1" s="1"/>
  <c r="K1712" i="1"/>
  <c r="M1712" i="1" s="1"/>
  <c r="H1712" i="1"/>
  <c r="P1712" i="1" s="1"/>
  <c r="G1712" i="1"/>
  <c r="O1712" i="1" s="1"/>
  <c r="L1712" i="1"/>
  <c r="N1712" i="1" s="1"/>
  <c r="K1716" i="1"/>
  <c r="M1716" i="1" s="1"/>
  <c r="H1716" i="1"/>
  <c r="P1716" i="1" s="1"/>
  <c r="G1716" i="1"/>
  <c r="O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K1719" i="1"/>
  <c r="M1719" i="1" s="1"/>
  <c r="H1719" i="1"/>
  <c r="P1719" i="1" s="1"/>
  <c r="G1720" i="1"/>
  <c r="O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K1494" i="2" s="1"/>
  <c r="W1494" i="2" s="1"/>
  <c r="E1494" i="2"/>
  <c r="D1494" i="2"/>
  <c r="I1494" i="2" s="1"/>
  <c r="U1494" i="2" s="1"/>
  <c r="H1493" i="2"/>
  <c r="O1493" i="2" s="1"/>
  <c r="R1493" i="2" s="1"/>
  <c r="F1493" i="2"/>
  <c r="E1493" i="2"/>
  <c r="D1493" i="2"/>
  <c r="P1492" i="2"/>
  <c r="S1492" i="2" s="1"/>
  <c r="H1492" i="2"/>
  <c r="O1492" i="2" s="1"/>
  <c r="R1492" i="2" s="1"/>
  <c r="F1492" i="2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Q1486" i="2"/>
  <c r="T1486" i="2" s="1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P1485" i="2"/>
  <c r="S1485" i="2" s="1"/>
  <c r="H1485" i="2"/>
  <c r="O1485" i="2" s="1"/>
  <c r="R1485" i="2" s="1"/>
  <c r="F1485" i="2"/>
  <c r="E1485" i="2"/>
  <c r="J1485" i="2" s="1"/>
  <c r="V1485" i="2" s="1"/>
  <c r="D1485" i="2"/>
  <c r="I1485" i="2" s="1"/>
  <c r="U1485" i="2" s="1"/>
  <c r="H1484" i="2"/>
  <c r="O1484" i="2" s="1"/>
  <c r="R1484" i="2" s="1"/>
  <c r="F1484" i="2"/>
  <c r="E1484" i="2"/>
  <c r="D1484" i="2"/>
  <c r="H1483" i="2"/>
  <c r="O1483" i="2" s="1"/>
  <c r="R1483" i="2" s="1"/>
  <c r="F1483" i="2"/>
  <c r="K1483" i="2" s="1"/>
  <c r="W1483" i="2" s="1"/>
  <c r="E1483" i="2"/>
  <c r="J1483" i="2" s="1"/>
  <c r="V1483" i="2" s="1"/>
  <c r="D1483" i="2"/>
  <c r="Q1482" i="2"/>
  <c r="T1482" i="2" s="1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T1479" i="2"/>
  <c r="Q1479" i="2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F1478" i="2"/>
  <c r="E1478" i="2"/>
  <c r="D1478" i="2"/>
  <c r="P1477" i="2"/>
  <c r="S1477" i="2" s="1"/>
  <c r="H1477" i="2"/>
  <c r="O1477" i="2" s="1"/>
  <c r="R1477" i="2" s="1"/>
  <c r="F1477" i="2"/>
  <c r="K1477" i="2" s="1"/>
  <c r="W1477" i="2" s="1"/>
  <c r="E1477" i="2"/>
  <c r="D1477" i="2"/>
  <c r="I1477" i="2" s="1"/>
  <c r="U1477" i="2" s="1"/>
  <c r="Q1476" i="2"/>
  <c r="T1476" i="2" s="1"/>
  <c r="H1476" i="2"/>
  <c r="O1476" i="2" s="1"/>
  <c r="R1476" i="2" s="1"/>
  <c r="F1476" i="2"/>
  <c r="E1476" i="2"/>
  <c r="J1476" i="2" s="1"/>
  <c r="V1476" i="2" s="1"/>
  <c r="D1476" i="2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F1474" i="2"/>
  <c r="E1474" i="2"/>
  <c r="D1474" i="2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E1472" i="2"/>
  <c r="J1472" i="2" s="1"/>
  <c r="V1472" i="2" s="1"/>
  <c r="D1472" i="2"/>
  <c r="P1471" i="2"/>
  <c r="S1471" i="2" s="1"/>
  <c r="H1471" i="2"/>
  <c r="O1471" i="2" s="1"/>
  <c r="R1471" i="2" s="1"/>
  <c r="F1471" i="2"/>
  <c r="K1471" i="2" s="1"/>
  <c r="W1471" i="2" s="1"/>
  <c r="E1471" i="2"/>
  <c r="D1471" i="2"/>
  <c r="I1471" i="2" s="1"/>
  <c r="U1471" i="2" s="1"/>
  <c r="H1470" i="2"/>
  <c r="F1470" i="2"/>
  <c r="E1470" i="2"/>
  <c r="D1470" i="2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E1468" i="2"/>
  <c r="J1468" i="2" s="1"/>
  <c r="V1468" i="2" s="1"/>
  <c r="D1468" i="2"/>
  <c r="P1467" i="2"/>
  <c r="S1467" i="2" s="1"/>
  <c r="H1467" i="2"/>
  <c r="O1467" i="2" s="1"/>
  <c r="R1467" i="2" s="1"/>
  <c r="F1467" i="2"/>
  <c r="K1467" i="2" s="1"/>
  <c r="W1467" i="2" s="1"/>
  <c r="E1467" i="2"/>
  <c r="D1467" i="2"/>
  <c r="I1467" i="2" s="1"/>
  <c r="U1467" i="2" s="1"/>
  <c r="H1466" i="2"/>
  <c r="F1466" i="2"/>
  <c r="E1466" i="2"/>
  <c r="D1466" i="2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H1464" i="2"/>
  <c r="O1464" i="2" s="1"/>
  <c r="R1464" i="2" s="1"/>
  <c r="F1464" i="2"/>
  <c r="E1464" i="2"/>
  <c r="J1464" i="2" s="1"/>
  <c r="V1464" i="2" s="1"/>
  <c r="D1464" i="2"/>
  <c r="P1463" i="2"/>
  <c r="S1463" i="2" s="1"/>
  <c r="H1463" i="2"/>
  <c r="O1463" i="2" s="1"/>
  <c r="R1463" i="2" s="1"/>
  <c r="F1463" i="2"/>
  <c r="K1463" i="2" s="1"/>
  <c r="W1463" i="2" s="1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P1459" i="2"/>
  <c r="S1459" i="2" s="1"/>
  <c r="H1459" i="2"/>
  <c r="O1459" i="2" s="1"/>
  <c r="R1459" i="2" s="1"/>
  <c r="F1459" i="2"/>
  <c r="K1459" i="2" s="1"/>
  <c r="W1459" i="2" s="1"/>
  <c r="E1459" i="2"/>
  <c r="D1459" i="2"/>
  <c r="I1459" i="2" s="1"/>
  <c r="U1459" i="2" s="1"/>
  <c r="H1458" i="2"/>
  <c r="F1458" i="2"/>
  <c r="E1458" i="2"/>
  <c r="D1458" i="2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O1456" i="2" s="1"/>
  <c r="R1456" i="2" s="1"/>
  <c r="F1456" i="2"/>
  <c r="E1456" i="2"/>
  <c r="J1456" i="2" s="1"/>
  <c r="V1456" i="2" s="1"/>
  <c r="D1456" i="2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F1450" i="2"/>
  <c r="E1450" i="2"/>
  <c r="D1450" i="2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O1448" i="2" s="1"/>
  <c r="R1448" i="2" s="1"/>
  <c r="F1448" i="2"/>
  <c r="E1448" i="2"/>
  <c r="J1448" i="2" s="1"/>
  <c r="V1448" i="2" s="1"/>
  <c r="D1448" i="2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F1446" i="2"/>
  <c r="E1446" i="2"/>
  <c r="D1446" i="2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F1444" i="2"/>
  <c r="E1444" i="2"/>
  <c r="D1444" i="2"/>
  <c r="U1443" i="2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H1442" i="2"/>
  <c r="F1442" i="2"/>
  <c r="E1442" i="2"/>
  <c r="D1442" i="2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F1440" i="2"/>
  <c r="E1440" i="2"/>
  <c r="J1440" i="2" s="1"/>
  <c r="V1440" i="2" s="1"/>
  <c r="D1440" i="2"/>
  <c r="U1439" i="2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U1435" i="2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H1434" i="2"/>
  <c r="F1434" i="2"/>
  <c r="E1434" i="2"/>
  <c r="D1434" i="2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H1432" i="2"/>
  <c r="F1432" i="2"/>
  <c r="E1432" i="2"/>
  <c r="J1432" i="2" s="1"/>
  <c r="V1432" i="2" s="1"/>
  <c r="D1432" i="2"/>
  <c r="U1431" i="2"/>
  <c r="H1431" i="2"/>
  <c r="P1431" i="2" s="1"/>
  <c r="S1431" i="2" s="1"/>
  <c r="F1431" i="2"/>
  <c r="E1431" i="2"/>
  <c r="J1431" i="2" s="1"/>
  <c r="V1431" i="2" s="1"/>
  <c r="D1431" i="2"/>
  <c r="I1431" i="2" s="1"/>
  <c r="H1430" i="2"/>
  <c r="F1430" i="2"/>
  <c r="E1430" i="2"/>
  <c r="J1430" i="2" s="1"/>
  <c r="V1430" i="2" s="1"/>
  <c r="D1430" i="2"/>
  <c r="Q1429" i="2"/>
  <c r="T1429" i="2" s="1"/>
  <c r="H1429" i="2"/>
  <c r="P1429" i="2" s="1"/>
  <c r="S1429" i="2" s="1"/>
  <c r="F1429" i="2"/>
  <c r="E1429" i="2"/>
  <c r="J1429" i="2" s="1"/>
  <c r="V1429" i="2" s="1"/>
  <c r="D1429" i="2"/>
  <c r="I1429" i="2" s="1"/>
  <c r="U1429" i="2" s="1"/>
  <c r="H1428" i="2"/>
  <c r="F1428" i="2"/>
  <c r="E1428" i="2"/>
  <c r="D1428" i="2"/>
  <c r="U1427" i="2"/>
  <c r="H1427" i="2"/>
  <c r="P1427" i="2" s="1"/>
  <c r="S1427" i="2" s="1"/>
  <c r="F1427" i="2"/>
  <c r="E1427" i="2"/>
  <c r="J1427" i="2" s="1"/>
  <c r="V1427" i="2" s="1"/>
  <c r="D1427" i="2"/>
  <c r="I1427" i="2" s="1"/>
  <c r="H1426" i="2"/>
  <c r="F1426" i="2"/>
  <c r="E1426" i="2"/>
  <c r="D1426" i="2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H1424" i="2"/>
  <c r="F1424" i="2"/>
  <c r="E1424" i="2"/>
  <c r="J1424" i="2" s="1"/>
  <c r="V1424" i="2" s="1"/>
  <c r="D1424" i="2"/>
  <c r="U1423" i="2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H1422" i="2"/>
  <c r="F1422" i="2"/>
  <c r="E1422" i="2"/>
  <c r="D1422" i="2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P1419" i="2"/>
  <c r="S1419" i="2" s="1"/>
  <c r="H1419" i="2"/>
  <c r="O1419" i="2" s="1"/>
  <c r="R1419" i="2" s="1"/>
  <c r="F1419" i="2"/>
  <c r="K1419" i="2" s="1"/>
  <c r="W1419" i="2" s="1"/>
  <c r="E1419" i="2"/>
  <c r="D1419" i="2"/>
  <c r="I1419" i="2" s="1"/>
  <c r="U1419" i="2" s="1"/>
  <c r="H1418" i="2"/>
  <c r="F1418" i="2"/>
  <c r="E1418" i="2"/>
  <c r="D1418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Q1416" i="2"/>
  <c r="T1416" i="2" s="1"/>
  <c r="H1416" i="2"/>
  <c r="O1416" i="2" s="1"/>
  <c r="R1416" i="2" s="1"/>
  <c r="F1416" i="2"/>
  <c r="E1416" i="2"/>
  <c r="J1416" i="2" s="1"/>
  <c r="V1416" i="2" s="1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Q1412" i="2"/>
  <c r="T1412" i="2" s="1"/>
  <c r="H1412" i="2"/>
  <c r="O1412" i="2" s="1"/>
  <c r="R1412" i="2" s="1"/>
  <c r="F1412" i="2"/>
  <c r="E1412" i="2"/>
  <c r="J1412" i="2" s="1"/>
  <c r="V1412" i="2" s="1"/>
  <c r="D1412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H1410" i="2"/>
  <c r="F1410" i="2"/>
  <c r="E1410" i="2"/>
  <c r="D1410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F1408" i="2"/>
  <c r="E1408" i="2"/>
  <c r="D1408" i="2"/>
  <c r="P1407" i="2"/>
  <c r="S1407" i="2" s="1"/>
  <c r="H1407" i="2"/>
  <c r="O1407" i="2" s="1"/>
  <c r="R1407" i="2" s="1"/>
  <c r="F1407" i="2"/>
  <c r="K1407" i="2" s="1"/>
  <c r="W1407" i="2" s="1"/>
  <c r="E1407" i="2"/>
  <c r="D1407" i="2"/>
  <c r="I1407" i="2" s="1"/>
  <c r="U1407" i="2" s="1"/>
  <c r="Q1406" i="2"/>
  <c r="T1406" i="2" s="1"/>
  <c r="H1406" i="2"/>
  <c r="O1406" i="2" s="1"/>
  <c r="R1406" i="2" s="1"/>
  <c r="F1406" i="2"/>
  <c r="E1406" i="2"/>
  <c r="J1406" i="2" s="1"/>
  <c r="V1406" i="2" s="1"/>
  <c r="D1406" i="2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K1403" i="2" s="1"/>
  <c r="W1403" i="2" s="1"/>
  <c r="E1403" i="2"/>
  <c r="D1403" i="2"/>
  <c r="I1403" i="2" s="1"/>
  <c r="U1403" i="2" s="1"/>
  <c r="Q1402" i="2"/>
  <c r="T1402" i="2" s="1"/>
  <c r="H1402" i="2"/>
  <c r="O1402" i="2" s="1"/>
  <c r="R1402" i="2" s="1"/>
  <c r="F1402" i="2"/>
  <c r="E1402" i="2"/>
  <c r="J1402" i="2" s="1"/>
  <c r="V1402" i="2" s="1"/>
  <c r="D1402" i="2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K1399" i="2" s="1"/>
  <c r="W1399" i="2" s="1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K1395" i="2" s="1"/>
  <c r="W1395" i="2" s="1"/>
  <c r="E1395" i="2"/>
  <c r="D1395" i="2"/>
  <c r="I1395" i="2" s="1"/>
  <c r="U1395" i="2" s="1"/>
  <c r="Q1394" i="2"/>
  <c r="T1394" i="2" s="1"/>
  <c r="H1394" i="2"/>
  <c r="O1394" i="2" s="1"/>
  <c r="R1394" i="2" s="1"/>
  <c r="F1394" i="2"/>
  <c r="E1394" i="2"/>
  <c r="J1394" i="2" s="1"/>
  <c r="V1394" i="2" s="1"/>
  <c r="D1394" i="2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E1392" i="2"/>
  <c r="D1392" i="2"/>
  <c r="P1391" i="2"/>
  <c r="S1391" i="2" s="1"/>
  <c r="H1391" i="2"/>
  <c r="O1391" i="2" s="1"/>
  <c r="R1391" i="2" s="1"/>
  <c r="F1391" i="2"/>
  <c r="K1391" i="2" s="1"/>
  <c r="W1391" i="2" s="1"/>
  <c r="E1391" i="2"/>
  <c r="D1391" i="2"/>
  <c r="I1391" i="2" s="1"/>
  <c r="U1391" i="2" s="1"/>
  <c r="Q1390" i="2"/>
  <c r="T1390" i="2" s="1"/>
  <c r="H1390" i="2"/>
  <c r="O1390" i="2" s="1"/>
  <c r="R1390" i="2" s="1"/>
  <c r="F1390" i="2"/>
  <c r="E1390" i="2"/>
  <c r="J1390" i="2" s="1"/>
  <c r="V1390" i="2" s="1"/>
  <c r="D1390" i="2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K1387" i="2" s="1"/>
  <c r="W1387" i="2" s="1"/>
  <c r="E1387" i="2"/>
  <c r="D1387" i="2"/>
  <c r="I1387" i="2" s="1"/>
  <c r="U1387" i="2" s="1"/>
  <c r="Q1386" i="2"/>
  <c r="T1386" i="2" s="1"/>
  <c r="H1386" i="2"/>
  <c r="O1386" i="2" s="1"/>
  <c r="R1386" i="2" s="1"/>
  <c r="F1386" i="2"/>
  <c r="E1386" i="2"/>
  <c r="J1386" i="2" s="1"/>
  <c r="V1386" i="2" s="1"/>
  <c r="D1386" i="2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K1383" i="2" s="1"/>
  <c r="W1383" i="2" s="1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K1379" i="2" s="1"/>
  <c r="W1379" i="2" s="1"/>
  <c r="E1379" i="2"/>
  <c r="D1379" i="2"/>
  <c r="I1379" i="2" s="1"/>
  <c r="U1379" i="2" s="1"/>
  <c r="Q1378" i="2"/>
  <c r="T1378" i="2" s="1"/>
  <c r="H1378" i="2"/>
  <c r="O1378" i="2" s="1"/>
  <c r="R1378" i="2" s="1"/>
  <c r="F1378" i="2"/>
  <c r="E1378" i="2"/>
  <c r="J1378" i="2" s="1"/>
  <c r="V1378" i="2" s="1"/>
  <c r="D1378" i="2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F1376" i="2"/>
  <c r="E1376" i="2"/>
  <c r="D1376" i="2"/>
  <c r="P1375" i="2"/>
  <c r="S1375" i="2" s="1"/>
  <c r="H1375" i="2"/>
  <c r="O1375" i="2" s="1"/>
  <c r="R1375" i="2" s="1"/>
  <c r="F1375" i="2"/>
  <c r="K1375" i="2" s="1"/>
  <c r="W1375" i="2" s="1"/>
  <c r="E1375" i="2"/>
  <c r="D1375" i="2"/>
  <c r="I1375" i="2" s="1"/>
  <c r="U1375" i="2" s="1"/>
  <c r="Q1374" i="2"/>
  <c r="T1374" i="2" s="1"/>
  <c r="H1374" i="2"/>
  <c r="O1374" i="2" s="1"/>
  <c r="R1374" i="2" s="1"/>
  <c r="F1374" i="2"/>
  <c r="E1374" i="2"/>
  <c r="J1374" i="2" s="1"/>
  <c r="V1374" i="2" s="1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Q1371" i="2"/>
  <c r="T1371" i="2" s="1"/>
  <c r="P1371" i="2"/>
  <c r="S1371" i="2" s="1"/>
  <c r="J1371" i="2"/>
  <c r="V1371" i="2" s="1"/>
  <c r="H1371" i="2"/>
  <c r="O1371" i="2" s="1"/>
  <c r="R1371" i="2" s="1"/>
  <c r="F1371" i="2"/>
  <c r="K1371" i="2" s="1"/>
  <c r="W1371" i="2" s="1"/>
  <c r="E1371" i="2"/>
  <c r="D1371" i="2"/>
  <c r="I1371" i="2" s="1"/>
  <c r="U1371" i="2" s="1"/>
  <c r="H1370" i="2"/>
  <c r="O1370" i="2" s="1"/>
  <c r="R1370" i="2" s="1"/>
  <c r="F1370" i="2"/>
  <c r="E1370" i="2"/>
  <c r="J1370" i="2" s="1"/>
  <c r="V1370" i="2" s="1"/>
  <c r="D1370" i="2"/>
  <c r="O1369" i="2"/>
  <c r="R1369" i="2" s="1"/>
  <c r="H1369" i="2"/>
  <c r="F1369" i="2"/>
  <c r="E1369" i="2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H1362" i="2"/>
  <c r="O1362" i="2" s="1"/>
  <c r="R1362" i="2" s="1"/>
  <c r="F1362" i="2"/>
  <c r="K1362" i="2" s="1"/>
  <c r="W1362" i="2" s="1"/>
  <c r="E1362" i="2"/>
  <c r="J1362" i="2" s="1"/>
  <c r="V1362" i="2" s="1"/>
  <c r="D1362" i="2"/>
  <c r="H1361" i="2"/>
  <c r="F1361" i="2"/>
  <c r="E1361" i="2"/>
  <c r="D1361" i="2"/>
  <c r="V1360" i="2"/>
  <c r="K1360" i="2"/>
  <c r="W1360" i="2" s="1"/>
  <c r="H1360" i="2"/>
  <c r="O1360" i="2" s="1"/>
  <c r="R1360" i="2" s="1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O1358" i="2"/>
  <c r="R1358" i="2" s="1"/>
  <c r="H1358" i="2"/>
  <c r="K1358" i="2" s="1"/>
  <c r="W1358" i="2" s="1"/>
  <c r="F1358" i="2"/>
  <c r="E1358" i="2"/>
  <c r="J1358" i="2" s="1"/>
  <c r="V1358" i="2" s="1"/>
  <c r="D1358" i="2"/>
  <c r="H1357" i="2"/>
  <c r="F1357" i="2"/>
  <c r="E1357" i="2"/>
  <c r="D1357" i="2"/>
  <c r="V1356" i="2"/>
  <c r="H1356" i="2"/>
  <c r="O1356" i="2" s="1"/>
  <c r="R1356" i="2" s="1"/>
  <c r="F1356" i="2"/>
  <c r="K1356" i="2" s="1"/>
  <c r="W1356" i="2" s="1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V1352" i="2"/>
  <c r="H1352" i="2"/>
  <c r="O1352" i="2" s="1"/>
  <c r="R1352" i="2" s="1"/>
  <c r="F1352" i="2"/>
  <c r="K1352" i="2" s="1"/>
  <c r="W1352" i="2" s="1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V1348" i="2"/>
  <c r="K1348" i="2"/>
  <c r="W1348" i="2" s="1"/>
  <c r="H1348" i="2"/>
  <c r="O1348" i="2" s="1"/>
  <c r="R1348" i="2" s="1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O1346" i="2"/>
  <c r="R1346" i="2" s="1"/>
  <c r="H1346" i="2"/>
  <c r="F1346" i="2"/>
  <c r="K1346" i="2" s="1"/>
  <c r="W1346" i="2" s="1"/>
  <c r="E1346" i="2"/>
  <c r="J1346" i="2" s="1"/>
  <c r="V1346" i="2" s="1"/>
  <c r="D1346" i="2"/>
  <c r="H1345" i="2"/>
  <c r="F1345" i="2"/>
  <c r="E1345" i="2"/>
  <c r="D1345" i="2"/>
  <c r="V1344" i="2"/>
  <c r="K1344" i="2"/>
  <c r="W1344" i="2" s="1"/>
  <c r="H1344" i="2"/>
  <c r="O1344" i="2" s="1"/>
  <c r="R1344" i="2" s="1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K1341" i="2"/>
  <c r="W1341" i="2" s="1"/>
  <c r="H1341" i="2"/>
  <c r="Q1341" i="2" s="1"/>
  <c r="T1341" i="2" s="1"/>
  <c r="F1341" i="2"/>
  <c r="E1341" i="2"/>
  <c r="J1341" i="2" s="1"/>
  <c r="V1341" i="2" s="1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K1338" i="2" s="1"/>
  <c r="W1338" i="2" s="1"/>
  <c r="E1338" i="2"/>
  <c r="D1338" i="2"/>
  <c r="K1337" i="2"/>
  <c r="W1337" i="2" s="1"/>
  <c r="H1337" i="2"/>
  <c r="Q1337" i="2" s="1"/>
  <c r="T1337" i="2" s="1"/>
  <c r="F1337" i="2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H1332" i="2"/>
  <c r="O1332" i="2" s="1"/>
  <c r="R1332" i="2" s="1"/>
  <c r="F1332" i="2"/>
  <c r="K1332" i="2" s="1"/>
  <c r="W1332" i="2" s="1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Q1330" i="2"/>
  <c r="T1330" i="2" s="1"/>
  <c r="P1330" i="2"/>
  <c r="S1330" i="2" s="1"/>
  <c r="H1330" i="2"/>
  <c r="O1330" i="2" s="1"/>
  <c r="R1330" i="2" s="1"/>
  <c r="F1330" i="2"/>
  <c r="E1330" i="2"/>
  <c r="J1330" i="2" s="1"/>
  <c r="V1330" i="2" s="1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K1328" i="2" s="1"/>
  <c r="W1328" i="2" s="1"/>
  <c r="E1328" i="2"/>
  <c r="D1328" i="2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Q1326" i="2"/>
  <c r="T1326" i="2" s="1"/>
  <c r="P1326" i="2"/>
  <c r="S1326" i="2" s="1"/>
  <c r="H1326" i="2"/>
  <c r="O1326" i="2" s="1"/>
  <c r="R1326" i="2" s="1"/>
  <c r="F1326" i="2"/>
  <c r="E1326" i="2"/>
  <c r="J1326" i="2" s="1"/>
  <c r="V1326" i="2" s="1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K1324" i="2" s="1"/>
  <c r="W1324" i="2" s="1"/>
  <c r="E1324" i="2"/>
  <c r="D1324" i="2"/>
  <c r="Q1323" i="2"/>
  <c r="T1323" i="2" s="1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Q1322" i="2"/>
  <c r="T1322" i="2" s="1"/>
  <c r="P1322" i="2"/>
  <c r="S1322" i="2" s="1"/>
  <c r="H1322" i="2"/>
  <c r="O1322" i="2" s="1"/>
  <c r="R1322" i="2" s="1"/>
  <c r="F1322" i="2"/>
  <c r="E1322" i="2"/>
  <c r="J1322" i="2" s="1"/>
  <c r="V1322" i="2" s="1"/>
  <c r="D1322" i="2"/>
  <c r="I1322" i="2" s="1"/>
  <c r="U1322" i="2" s="1"/>
  <c r="H1321" i="2"/>
  <c r="O1321" i="2" s="1"/>
  <c r="R1321" i="2" s="1"/>
  <c r="F1321" i="2"/>
  <c r="E1321" i="2"/>
  <c r="D1321" i="2"/>
  <c r="H1320" i="2"/>
  <c r="O1320" i="2" s="1"/>
  <c r="R1320" i="2" s="1"/>
  <c r="F1320" i="2"/>
  <c r="K1320" i="2" s="1"/>
  <c r="W1320" i="2" s="1"/>
  <c r="E1320" i="2"/>
  <c r="D1320" i="2"/>
  <c r="Q1319" i="2"/>
  <c r="T1319" i="2" s="1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Q1318" i="2"/>
  <c r="T1318" i="2" s="1"/>
  <c r="P1318" i="2"/>
  <c r="S1318" i="2" s="1"/>
  <c r="H1318" i="2"/>
  <c r="O1318" i="2" s="1"/>
  <c r="R1318" i="2" s="1"/>
  <c r="F1318" i="2"/>
  <c r="E1318" i="2"/>
  <c r="J1318" i="2" s="1"/>
  <c r="V1318" i="2" s="1"/>
  <c r="D1318" i="2"/>
  <c r="I1318" i="2" s="1"/>
  <c r="U1318" i="2" s="1"/>
  <c r="H1317" i="2"/>
  <c r="O1317" i="2" s="1"/>
  <c r="R1317" i="2" s="1"/>
  <c r="F1317" i="2"/>
  <c r="E1317" i="2"/>
  <c r="D1317" i="2"/>
  <c r="H1316" i="2"/>
  <c r="O1316" i="2" s="1"/>
  <c r="R1316" i="2" s="1"/>
  <c r="F1316" i="2"/>
  <c r="K1316" i="2" s="1"/>
  <c r="W1316" i="2" s="1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P1314" i="2"/>
  <c r="S1314" i="2" s="1"/>
  <c r="H1314" i="2"/>
  <c r="O1314" i="2" s="1"/>
  <c r="R1314" i="2" s="1"/>
  <c r="F1314" i="2"/>
  <c r="E1314" i="2"/>
  <c r="J1314" i="2" s="1"/>
  <c r="V1314" i="2" s="1"/>
  <c r="D1314" i="2"/>
  <c r="I1314" i="2" s="1"/>
  <c r="U1314" i="2" s="1"/>
  <c r="H1313" i="2"/>
  <c r="O1313" i="2" s="1"/>
  <c r="R1313" i="2" s="1"/>
  <c r="F1313" i="2"/>
  <c r="E1313" i="2"/>
  <c r="D1313" i="2"/>
  <c r="H1312" i="2"/>
  <c r="O1312" i="2" s="1"/>
  <c r="R1312" i="2" s="1"/>
  <c r="F1312" i="2"/>
  <c r="K1312" i="2" s="1"/>
  <c r="W1312" i="2" s="1"/>
  <c r="E1312" i="2"/>
  <c r="D1312" i="2"/>
  <c r="Q1311" i="2"/>
  <c r="T1311" i="2" s="1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Q1310" i="2"/>
  <c r="T1310" i="2" s="1"/>
  <c r="P1310" i="2"/>
  <c r="S1310" i="2" s="1"/>
  <c r="H1310" i="2"/>
  <c r="O1310" i="2" s="1"/>
  <c r="R1310" i="2" s="1"/>
  <c r="F1310" i="2"/>
  <c r="E1310" i="2"/>
  <c r="J1310" i="2" s="1"/>
  <c r="V1310" i="2" s="1"/>
  <c r="D1310" i="2"/>
  <c r="I1310" i="2" s="1"/>
  <c r="U1310" i="2" s="1"/>
  <c r="H1309" i="2"/>
  <c r="O1309" i="2" s="1"/>
  <c r="R1309" i="2" s="1"/>
  <c r="F1309" i="2"/>
  <c r="E1309" i="2"/>
  <c r="D1309" i="2"/>
  <c r="H1308" i="2"/>
  <c r="O1308" i="2" s="1"/>
  <c r="R1308" i="2" s="1"/>
  <c r="F1308" i="2"/>
  <c r="K1308" i="2" s="1"/>
  <c r="W1308" i="2" s="1"/>
  <c r="E1308" i="2"/>
  <c r="D1308" i="2"/>
  <c r="Q1307" i="2"/>
  <c r="T1307" i="2" s="1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Q1303" i="2"/>
  <c r="T1303" i="2" s="1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K1300" i="2" s="1"/>
  <c r="W1300" i="2" s="1"/>
  <c r="E1300" i="2"/>
  <c r="D1300" i="2"/>
  <c r="Q1299" i="2"/>
  <c r="T1299" i="2" s="1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Q1298" i="2"/>
  <c r="T1298" i="2" s="1"/>
  <c r="P1298" i="2"/>
  <c r="S1298" i="2" s="1"/>
  <c r="H1298" i="2"/>
  <c r="O1298" i="2" s="1"/>
  <c r="R1298" i="2" s="1"/>
  <c r="F1298" i="2"/>
  <c r="E1298" i="2"/>
  <c r="J1298" i="2" s="1"/>
  <c r="V1298" i="2" s="1"/>
  <c r="D1298" i="2"/>
  <c r="I1298" i="2" s="1"/>
  <c r="U1298" i="2" s="1"/>
  <c r="H1297" i="2"/>
  <c r="O1297" i="2" s="1"/>
  <c r="R1297" i="2" s="1"/>
  <c r="F1297" i="2"/>
  <c r="E1297" i="2"/>
  <c r="D1297" i="2"/>
  <c r="H1296" i="2"/>
  <c r="O1296" i="2" s="1"/>
  <c r="R1296" i="2" s="1"/>
  <c r="F1296" i="2"/>
  <c r="K1296" i="2" s="1"/>
  <c r="W1296" i="2" s="1"/>
  <c r="E1296" i="2"/>
  <c r="D1296" i="2"/>
  <c r="Q1295" i="2"/>
  <c r="T1295" i="2" s="1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Q1294" i="2"/>
  <c r="T1294" i="2" s="1"/>
  <c r="P1294" i="2"/>
  <c r="S1294" i="2" s="1"/>
  <c r="H1294" i="2"/>
  <c r="O1294" i="2" s="1"/>
  <c r="R1294" i="2" s="1"/>
  <c r="F1294" i="2"/>
  <c r="E1294" i="2"/>
  <c r="J1294" i="2" s="1"/>
  <c r="V1294" i="2" s="1"/>
  <c r="D1294" i="2"/>
  <c r="I1294" i="2" s="1"/>
  <c r="U1294" i="2" s="1"/>
  <c r="Y1494" i="1"/>
  <c r="F1494" i="1"/>
  <c r="L1494" i="1" s="1"/>
  <c r="N1494" i="1" s="1"/>
  <c r="D1494" i="1"/>
  <c r="H1494" i="1" s="1"/>
  <c r="P1494" i="1" s="1"/>
  <c r="C1494" i="1"/>
  <c r="G1494" i="1" s="1"/>
  <c r="O1494" i="1" s="1"/>
  <c r="AA1494" i="1" s="1"/>
  <c r="AB1494" i="1" s="1"/>
  <c r="Y1493" i="1"/>
  <c r="F1493" i="1"/>
  <c r="L1493" i="1" s="1"/>
  <c r="N1493" i="1" s="1"/>
  <c r="D1493" i="1"/>
  <c r="H1493" i="1" s="1"/>
  <c r="P1493" i="1" s="1"/>
  <c r="C1493" i="1"/>
  <c r="Y1492" i="1"/>
  <c r="F1492" i="1"/>
  <c r="D1492" i="1"/>
  <c r="C1492" i="1"/>
  <c r="Y1491" i="1"/>
  <c r="N1491" i="1"/>
  <c r="F1491" i="1"/>
  <c r="L1491" i="1" s="1"/>
  <c r="D1491" i="1"/>
  <c r="H1491" i="1" s="1"/>
  <c r="P1491" i="1" s="1"/>
  <c r="C1491" i="1"/>
  <c r="G1491" i="1" s="1"/>
  <c r="O1491" i="1" s="1"/>
  <c r="Y1490" i="1"/>
  <c r="F1490" i="1"/>
  <c r="L1490" i="1" s="1"/>
  <c r="N1490" i="1" s="1"/>
  <c r="D1490" i="1"/>
  <c r="H1490" i="1" s="1"/>
  <c r="P1490" i="1" s="1"/>
  <c r="C1490" i="1"/>
  <c r="Y1489" i="1"/>
  <c r="K1489" i="1"/>
  <c r="M1489" i="1" s="1"/>
  <c r="F1489" i="1"/>
  <c r="L1489" i="1" s="1"/>
  <c r="N1489" i="1" s="1"/>
  <c r="D1489" i="1"/>
  <c r="H1489" i="1" s="1"/>
  <c r="P1489" i="1" s="1"/>
  <c r="C1489" i="1"/>
  <c r="G1489" i="1" s="1"/>
  <c r="O1489" i="1" s="1"/>
  <c r="Y1488" i="1"/>
  <c r="K1488" i="1"/>
  <c r="M1488" i="1" s="1"/>
  <c r="H1488" i="1"/>
  <c r="P1488" i="1" s="1"/>
  <c r="F1488" i="1"/>
  <c r="L1488" i="1" s="1"/>
  <c r="N1488" i="1" s="1"/>
  <c r="D1488" i="1"/>
  <c r="C1488" i="1"/>
  <c r="G1488" i="1" s="1"/>
  <c r="O1488" i="1" s="1"/>
  <c r="AA1488" i="1" s="1"/>
  <c r="AB1488" i="1" s="1"/>
  <c r="Y1487" i="1"/>
  <c r="F1487" i="1"/>
  <c r="D1487" i="1"/>
  <c r="C1487" i="1"/>
  <c r="Y1486" i="1"/>
  <c r="F1486" i="1"/>
  <c r="L1486" i="1" s="1"/>
  <c r="N1486" i="1" s="1"/>
  <c r="D1486" i="1"/>
  <c r="H1486" i="1" s="1"/>
  <c r="P1486" i="1" s="1"/>
  <c r="C1486" i="1"/>
  <c r="Y1485" i="1"/>
  <c r="K1485" i="1"/>
  <c r="M1485" i="1" s="1"/>
  <c r="F1485" i="1"/>
  <c r="L1485" i="1" s="1"/>
  <c r="N1485" i="1" s="1"/>
  <c r="D1485" i="1"/>
  <c r="H1485" i="1" s="1"/>
  <c r="P1485" i="1" s="1"/>
  <c r="C1485" i="1"/>
  <c r="G1485" i="1" s="1"/>
  <c r="O1485" i="1" s="1"/>
  <c r="Y1484" i="1"/>
  <c r="K1484" i="1"/>
  <c r="M1484" i="1" s="1"/>
  <c r="H1484" i="1"/>
  <c r="P1484" i="1" s="1"/>
  <c r="F1484" i="1"/>
  <c r="L1484" i="1" s="1"/>
  <c r="N1484" i="1" s="1"/>
  <c r="D1484" i="1"/>
  <c r="C1484" i="1"/>
  <c r="G1484" i="1" s="1"/>
  <c r="O1484" i="1" s="1"/>
  <c r="AA1484" i="1" s="1"/>
  <c r="AB1484" i="1" s="1"/>
  <c r="Y1483" i="1"/>
  <c r="F1483" i="1"/>
  <c r="D1483" i="1"/>
  <c r="C1483" i="1"/>
  <c r="Y1482" i="1"/>
  <c r="F1482" i="1"/>
  <c r="L1482" i="1" s="1"/>
  <c r="N1482" i="1" s="1"/>
  <c r="D1482" i="1"/>
  <c r="H1482" i="1" s="1"/>
  <c r="P1482" i="1" s="1"/>
  <c r="C1482" i="1"/>
  <c r="Y1481" i="1"/>
  <c r="K1481" i="1"/>
  <c r="M1481" i="1" s="1"/>
  <c r="F1481" i="1"/>
  <c r="L1481" i="1" s="1"/>
  <c r="N1481" i="1" s="1"/>
  <c r="D1481" i="1"/>
  <c r="H1481" i="1" s="1"/>
  <c r="P1481" i="1" s="1"/>
  <c r="C1481" i="1"/>
  <c r="G1481" i="1" s="1"/>
  <c r="O1481" i="1" s="1"/>
  <c r="Y1480" i="1"/>
  <c r="K1480" i="1"/>
  <c r="M1480" i="1" s="1"/>
  <c r="H1480" i="1"/>
  <c r="P1480" i="1" s="1"/>
  <c r="F1480" i="1"/>
  <c r="L1480" i="1" s="1"/>
  <c r="N1480" i="1" s="1"/>
  <c r="D1480" i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H1479" i="1" s="1"/>
  <c r="P1479" i="1" s="1"/>
  <c r="C1479" i="1"/>
  <c r="Y1478" i="1"/>
  <c r="F1478" i="1"/>
  <c r="D1478" i="1"/>
  <c r="C1478" i="1"/>
  <c r="Y1477" i="1"/>
  <c r="N1477" i="1"/>
  <c r="F1477" i="1"/>
  <c r="L1477" i="1" s="1"/>
  <c r="D1477" i="1"/>
  <c r="H1477" i="1" s="1"/>
  <c r="P1477" i="1" s="1"/>
  <c r="C1477" i="1"/>
  <c r="G1477" i="1" s="1"/>
  <c r="O1477" i="1" s="1"/>
  <c r="Y1476" i="1"/>
  <c r="F1476" i="1"/>
  <c r="L1476" i="1" s="1"/>
  <c r="N1476" i="1" s="1"/>
  <c r="D1476" i="1"/>
  <c r="H1476" i="1" s="1"/>
  <c r="P1476" i="1" s="1"/>
  <c r="C1476" i="1"/>
  <c r="Y1475" i="1"/>
  <c r="N1475" i="1"/>
  <c r="H1475" i="1"/>
  <c r="P1475" i="1" s="1"/>
  <c r="F1475" i="1"/>
  <c r="L1475" i="1" s="1"/>
  <c r="D1475" i="1"/>
  <c r="C1475" i="1"/>
  <c r="G1475" i="1" s="1"/>
  <c r="O1475" i="1" s="1"/>
  <c r="AA1475" i="1" s="1"/>
  <c r="AB1475" i="1" s="1"/>
  <c r="Y1474" i="1"/>
  <c r="F1474" i="1"/>
  <c r="L1474" i="1" s="1"/>
  <c r="N1474" i="1" s="1"/>
  <c r="D1474" i="1"/>
  <c r="H1474" i="1" s="1"/>
  <c r="P1474" i="1" s="1"/>
  <c r="C1474" i="1"/>
  <c r="G1474" i="1" s="1"/>
  <c r="O1474" i="1" s="1"/>
  <c r="AA1474" i="1" s="1"/>
  <c r="AB1474" i="1" s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H1471" i="1" s="1"/>
  <c r="P1471" i="1" s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AA1469" i="1" s="1"/>
  <c r="AB1469" i="1" s="1"/>
  <c r="Y1468" i="1"/>
  <c r="F1468" i="1"/>
  <c r="L1468" i="1" s="1"/>
  <c r="N1468" i="1" s="1"/>
  <c r="D1468" i="1"/>
  <c r="C1468" i="1"/>
  <c r="Y1467" i="1"/>
  <c r="N1467" i="1"/>
  <c r="H1467" i="1"/>
  <c r="P1467" i="1" s="1"/>
  <c r="F1467" i="1"/>
  <c r="L1467" i="1" s="1"/>
  <c r="D1467" i="1"/>
  <c r="C1467" i="1"/>
  <c r="G1467" i="1" s="1"/>
  <c r="O1467" i="1" s="1"/>
  <c r="AA1467" i="1" s="1"/>
  <c r="AB1467" i="1" s="1"/>
  <c r="Y1466" i="1"/>
  <c r="F1466" i="1"/>
  <c r="L1466" i="1" s="1"/>
  <c r="N1466" i="1" s="1"/>
  <c r="D1466" i="1"/>
  <c r="H1466" i="1" s="1"/>
  <c r="P1466" i="1" s="1"/>
  <c r="C1466" i="1"/>
  <c r="G1466" i="1" s="1"/>
  <c r="O1466" i="1" s="1"/>
  <c r="Y1465" i="1"/>
  <c r="F1465" i="1"/>
  <c r="L1465" i="1" s="1"/>
  <c r="N1465" i="1" s="1"/>
  <c r="D1465" i="1"/>
  <c r="H1465" i="1" s="1"/>
  <c r="P1465" i="1" s="1"/>
  <c r="C1465" i="1"/>
  <c r="Y1464" i="1"/>
  <c r="F1464" i="1"/>
  <c r="L1464" i="1" s="1"/>
  <c r="N1464" i="1" s="1"/>
  <c r="D1464" i="1"/>
  <c r="C1464" i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F1462" i="1"/>
  <c r="L1462" i="1" s="1"/>
  <c r="N1462" i="1" s="1"/>
  <c r="D1462" i="1"/>
  <c r="H1462" i="1" s="1"/>
  <c r="P1462" i="1" s="1"/>
  <c r="C1462" i="1"/>
  <c r="G1462" i="1" s="1"/>
  <c r="O1462" i="1" s="1"/>
  <c r="Y1461" i="1"/>
  <c r="F1461" i="1"/>
  <c r="L1461" i="1" s="1"/>
  <c r="N1461" i="1" s="1"/>
  <c r="D1461" i="1"/>
  <c r="C1461" i="1"/>
  <c r="Y1460" i="1"/>
  <c r="H1460" i="1"/>
  <c r="P1460" i="1" s="1"/>
  <c r="F1460" i="1"/>
  <c r="L1460" i="1" s="1"/>
  <c r="N1460" i="1" s="1"/>
  <c r="D1460" i="1"/>
  <c r="C1460" i="1"/>
  <c r="Y1459" i="1"/>
  <c r="H1459" i="1"/>
  <c r="P1459" i="1" s="1"/>
  <c r="F1459" i="1"/>
  <c r="L1459" i="1" s="1"/>
  <c r="N1459" i="1" s="1"/>
  <c r="D1459" i="1"/>
  <c r="C1459" i="1"/>
  <c r="G1459" i="1" s="1"/>
  <c r="O1459" i="1" s="1"/>
  <c r="AA1459" i="1" s="1"/>
  <c r="AB1459" i="1" s="1"/>
  <c r="Y1458" i="1"/>
  <c r="F1458" i="1"/>
  <c r="L1458" i="1" s="1"/>
  <c r="N1458" i="1" s="1"/>
  <c r="D1458" i="1"/>
  <c r="H1458" i="1" s="1"/>
  <c r="P1458" i="1" s="1"/>
  <c r="C1458" i="1"/>
  <c r="G1458" i="1" s="1"/>
  <c r="O1458" i="1" s="1"/>
  <c r="Y1457" i="1"/>
  <c r="F1457" i="1"/>
  <c r="L1457" i="1" s="1"/>
  <c r="N1457" i="1" s="1"/>
  <c r="D1457" i="1"/>
  <c r="H1457" i="1" s="1"/>
  <c r="P1457" i="1" s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G1455" i="1" s="1"/>
  <c r="O1455" i="1" s="1"/>
  <c r="AA1455" i="1" s="1"/>
  <c r="AB1455" i="1" s="1"/>
  <c r="Y1454" i="1"/>
  <c r="F1454" i="1"/>
  <c r="L1454" i="1" s="1"/>
  <c r="N1454" i="1" s="1"/>
  <c r="D1454" i="1"/>
  <c r="H1454" i="1" s="1"/>
  <c r="P1454" i="1" s="1"/>
  <c r="C1454" i="1"/>
  <c r="G1454" i="1" s="1"/>
  <c r="O1454" i="1" s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H1452" i="1" s="1"/>
  <c r="P1452" i="1" s="1"/>
  <c r="C1452" i="1"/>
  <c r="G1452" i="1" s="1"/>
  <c r="O1452" i="1" s="1"/>
  <c r="AA1452" i="1" s="1"/>
  <c r="AB1452" i="1" s="1"/>
  <c r="Y1451" i="1"/>
  <c r="F1451" i="1"/>
  <c r="D1451" i="1"/>
  <c r="C1451" i="1"/>
  <c r="Y1450" i="1"/>
  <c r="F1450" i="1"/>
  <c r="D1450" i="1"/>
  <c r="C1450" i="1"/>
  <c r="Y1449" i="1"/>
  <c r="K1449" i="1"/>
  <c r="M1449" i="1" s="1"/>
  <c r="F1449" i="1"/>
  <c r="L1449" i="1" s="1"/>
  <c r="N1449" i="1" s="1"/>
  <c r="D1449" i="1"/>
  <c r="H1449" i="1" s="1"/>
  <c r="P1449" i="1" s="1"/>
  <c r="C1449" i="1"/>
  <c r="G1449" i="1" s="1"/>
  <c r="O1449" i="1" s="1"/>
  <c r="AA1449" i="1" s="1"/>
  <c r="AB1449" i="1" s="1"/>
  <c r="Y1448" i="1"/>
  <c r="K1448" i="1"/>
  <c r="M1448" i="1" s="1"/>
  <c r="G1448" i="1"/>
  <c r="O1448" i="1" s="1"/>
  <c r="AA1448" i="1" s="1"/>
  <c r="AB1448" i="1" s="1"/>
  <c r="F1448" i="1"/>
  <c r="L1448" i="1" s="1"/>
  <c r="N1448" i="1" s="1"/>
  <c r="D1448" i="1"/>
  <c r="H1448" i="1" s="1"/>
  <c r="P1448" i="1" s="1"/>
  <c r="C1448" i="1"/>
  <c r="Y1447" i="1"/>
  <c r="G1447" i="1"/>
  <c r="O1447" i="1" s="1"/>
  <c r="F1447" i="1"/>
  <c r="D1447" i="1"/>
  <c r="C1447" i="1"/>
  <c r="Y1446" i="1"/>
  <c r="F1446" i="1"/>
  <c r="D1446" i="1"/>
  <c r="H1446" i="1" s="1"/>
  <c r="P1446" i="1" s="1"/>
  <c r="C1446" i="1"/>
  <c r="G1446" i="1" s="1"/>
  <c r="O1446" i="1" s="1"/>
  <c r="AA1446" i="1" s="1"/>
  <c r="AB1446" i="1" s="1"/>
  <c r="Y1445" i="1"/>
  <c r="K1445" i="1"/>
  <c r="M1445" i="1" s="1"/>
  <c r="F1445" i="1"/>
  <c r="L1445" i="1" s="1"/>
  <c r="N1445" i="1" s="1"/>
  <c r="D1445" i="1"/>
  <c r="H1445" i="1" s="1"/>
  <c r="P1445" i="1" s="1"/>
  <c r="C1445" i="1"/>
  <c r="G1445" i="1" s="1"/>
  <c r="O1445" i="1" s="1"/>
  <c r="AA1445" i="1" s="1"/>
  <c r="AB1445" i="1" s="1"/>
  <c r="Y1444" i="1"/>
  <c r="K1444" i="1"/>
  <c r="M1444" i="1" s="1"/>
  <c r="F1444" i="1"/>
  <c r="L1444" i="1" s="1"/>
  <c r="N1444" i="1" s="1"/>
  <c r="D1444" i="1"/>
  <c r="H1444" i="1" s="1"/>
  <c r="P1444" i="1" s="1"/>
  <c r="C1444" i="1"/>
  <c r="G1444" i="1" s="1"/>
  <c r="O1444" i="1" s="1"/>
  <c r="AA1444" i="1" s="1"/>
  <c r="AB1444" i="1" s="1"/>
  <c r="Y1443" i="1"/>
  <c r="F1443" i="1"/>
  <c r="D1443" i="1"/>
  <c r="C1443" i="1"/>
  <c r="Y1442" i="1"/>
  <c r="F1442" i="1"/>
  <c r="D1442" i="1"/>
  <c r="C1442" i="1"/>
  <c r="Y1441" i="1"/>
  <c r="K1441" i="1"/>
  <c r="M1441" i="1" s="1"/>
  <c r="F1441" i="1"/>
  <c r="L1441" i="1" s="1"/>
  <c r="N1441" i="1" s="1"/>
  <c r="D1441" i="1"/>
  <c r="H1441" i="1" s="1"/>
  <c r="P1441" i="1" s="1"/>
  <c r="C1441" i="1"/>
  <c r="G1441" i="1" s="1"/>
  <c r="O1441" i="1" s="1"/>
  <c r="AA1441" i="1" s="1"/>
  <c r="AB1441" i="1" s="1"/>
  <c r="Y1440" i="1"/>
  <c r="K1440" i="1"/>
  <c r="M1440" i="1" s="1"/>
  <c r="G1440" i="1"/>
  <c r="O1440" i="1" s="1"/>
  <c r="AA1440" i="1" s="1"/>
  <c r="AB1440" i="1" s="1"/>
  <c r="F1440" i="1"/>
  <c r="L1440" i="1" s="1"/>
  <c r="N1440" i="1" s="1"/>
  <c r="D1440" i="1"/>
  <c r="H1440" i="1" s="1"/>
  <c r="P1440" i="1" s="1"/>
  <c r="C1440" i="1"/>
  <c r="Y1439" i="1"/>
  <c r="G1439" i="1"/>
  <c r="O1439" i="1" s="1"/>
  <c r="F1439" i="1"/>
  <c r="D1439" i="1"/>
  <c r="C1439" i="1"/>
  <c r="Y1438" i="1"/>
  <c r="F1438" i="1"/>
  <c r="D1438" i="1"/>
  <c r="H1438" i="1" s="1"/>
  <c r="P1438" i="1" s="1"/>
  <c r="C1438" i="1"/>
  <c r="G1438" i="1" s="1"/>
  <c r="O1438" i="1" s="1"/>
  <c r="AA1438" i="1" s="1"/>
  <c r="AB1438" i="1" s="1"/>
  <c r="Y1437" i="1"/>
  <c r="K1437" i="1"/>
  <c r="M1437" i="1" s="1"/>
  <c r="F1437" i="1"/>
  <c r="L1437" i="1" s="1"/>
  <c r="N1437" i="1" s="1"/>
  <c r="D1437" i="1"/>
  <c r="H1437" i="1" s="1"/>
  <c r="P1437" i="1" s="1"/>
  <c r="C1437" i="1"/>
  <c r="G1437" i="1" s="1"/>
  <c r="O1437" i="1" s="1"/>
  <c r="AA1437" i="1" s="1"/>
  <c r="AB1437" i="1" s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AA1436" i="1" s="1"/>
  <c r="AB1436" i="1" s="1"/>
  <c r="Y1435" i="1"/>
  <c r="F1435" i="1"/>
  <c r="D1435" i="1"/>
  <c r="C1435" i="1"/>
  <c r="Y1434" i="1"/>
  <c r="F1434" i="1"/>
  <c r="D1434" i="1"/>
  <c r="C1434" i="1"/>
  <c r="Y1433" i="1"/>
  <c r="M1433" i="1"/>
  <c r="K1433" i="1"/>
  <c r="F1433" i="1"/>
  <c r="L1433" i="1" s="1"/>
  <c r="N1433" i="1" s="1"/>
  <c r="D1433" i="1"/>
  <c r="H1433" i="1" s="1"/>
  <c r="P1433" i="1" s="1"/>
  <c r="C1433" i="1"/>
  <c r="G1433" i="1" s="1"/>
  <c r="O1433" i="1" s="1"/>
  <c r="Y1432" i="1"/>
  <c r="K1432" i="1"/>
  <c r="M1432" i="1" s="1"/>
  <c r="G1432" i="1"/>
  <c r="O1432" i="1" s="1"/>
  <c r="AA1432" i="1" s="1"/>
  <c r="AB1432" i="1" s="1"/>
  <c r="F1432" i="1"/>
  <c r="L1432" i="1" s="1"/>
  <c r="N1432" i="1" s="1"/>
  <c r="D1432" i="1"/>
  <c r="H1432" i="1" s="1"/>
  <c r="P1432" i="1" s="1"/>
  <c r="C1432" i="1"/>
  <c r="Y1431" i="1"/>
  <c r="G1431" i="1"/>
  <c r="O1431" i="1" s="1"/>
  <c r="F1431" i="1"/>
  <c r="D1431" i="1"/>
  <c r="C1431" i="1"/>
  <c r="Y1430" i="1"/>
  <c r="F1430" i="1"/>
  <c r="D1430" i="1"/>
  <c r="H1430" i="1" s="1"/>
  <c r="P1430" i="1" s="1"/>
  <c r="C1430" i="1"/>
  <c r="G1430" i="1" s="1"/>
  <c r="O1430" i="1" s="1"/>
  <c r="Y1429" i="1"/>
  <c r="K1429" i="1"/>
  <c r="M1429" i="1" s="1"/>
  <c r="F1429" i="1"/>
  <c r="L1429" i="1" s="1"/>
  <c r="N1429" i="1" s="1"/>
  <c r="D1429" i="1"/>
  <c r="H1429" i="1" s="1"/>
  <c r="P1429" i="1" s="1"/>
  <c r="C1429" i="1"/>
  <c r="G1429" i="1" s="1"/>
  <c r="O1429" i="1" s="1"/>
  <c r="AA1429" i="1" s="1"/>
  <c r="AB1429" i="1" s="1"/>
  <c r="Y1428" i="1"/>
  <c r="K1428" i="1"/>
  <c r="M1428" i="1" s="1"/>
  <c r="F1428" i="1"/>
  <c r="L1428" i="1" s="1"/>
  <c r="N1428" i="1" s="1"/>
  <c r="D1428" i="1"/>
  <c r="H1428" i="1" s="1"/>
  <c r="P1428" i="1" s="1"/>
  <c r="C1428" i="1"/>
  <c r="G1428" i="1" s="1"/>
  <c r="O1428" i="1" s="1"/>
  <c r="AA1428" i="1" s="1"/>
  <c r="AB1428" i="1" s="1"/>
  <c r="Y1427" i="1"/>
  <c r="F1427" i="1"/>
  <c r="D1427" i="1"/>
  <c r="C1427" i="1"/>
  <c r="Y1426" i="1"/>
  <c r="F1426" i="1"/>
  <c r="D1426" i="1"/>
  <c r="C1426" i="1"/>
  <c r="Y1425" i="1"/>
  <c r="M1425" i="1"/>
  <c r="K1425" i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K1424" i="1"/>
  <c r="M1424" i="1" s="1"/>
  <c r="G1424" i="1"/>
  <c r="O1424" i="1" s="1"/>
  <c r="AA1424" i="1" s="1"/>
  <c r="AB1424" i="1" s="1"/>
  <c r="F1424" i="1"/>
  <c r="L1424" i="1" s="1"/>
  <c r="N1424" i="1" s="1"/>
  <c r="D1424" i="1"/>
  <c r="H1424" i="1" s="1"/>
  <c r="P1424" i="1" s="1"/>
  <c r="C1424" i="1"/>
  <c r="Y1423" i="1"/>
  <c r="G1423" i="1"/>
  <c r="O1423" i="1" s="1"/>
  <c r="F1423" i="1"/>
  <c r="D1423" i="1"/>
  <c r="C1423" i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K1421" i="1"/>
  <c r="M1421" i="1" s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K1420" i="1"/>
  <c r="M1420" i="1" s="1"/>
  <c r="F1420" i="1"/>
  <c r="L1420" i="1" s="1"/>
  <c r="N1420" i="1" s="1"/>
  <c r="D1420" i="1"/>
  <c r="H1420" i="1" s="1"/>
  <c r="P1420" i="1" s="1"/>
  <c r="C1420" i="1"/>
  <c r="G1420" i="1" s="1"/>
  <c r="O1420" i="1" s="1"/>
  <c r="AA1420" i="1" s="1"/>
  <c r="AB1420" i="1" s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AA1385" i="1" s="1"/>
  <c r="AB1385" i="1" s="1"/>
  <c r="F1385" i="1"/>
  <c r="D1385" i="1"/>
  <c r="C1385" i="1"/>
  <c r="Y1384" i="1"/>
  <c r="F1384" i="1"/>
  <c r="D1384" i="1"/>
  <c r="C1384" i="1"/>
  <c r="G1384" i="1" s="1"/>
  <c r="O1384" i="1" s="1"/>
  <c r="AA1384" i="1" s="1"/>
  <c r="AB1384" i="1" s="1"/>
  <c r="Y1383" i="1"/>
  <c r="F1383" i="1"/>
  <c r="D1383" i="1"/>
  <c r="C1383" i="1"/>
  <c r="G1383" i="1" s="1"/>
  <c r="O1383" i="1" s="1"/>
  <c r="AA1383" i="1" s="1"/>
  <c r="AB1383" i="1" s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G1380" i="1"/>
  <c r="O1380" i="1" s="1"/>
  <c r="AA1380" i="1" s="1"/>
  <c r="AB1380" i="1" s="1"/>
  <c r="F1380" i="1"/>
  <c r="D1380" i="1"/>
  <c r="C1380" i="1"/>
  <c r="Y1379" i="1"/>
  <c r="F1379" i="1"/>
  <c r="D1379" i="1"/>
  <c r="C1379" i="1"/>
  <c r="G1379" i="1" s="1"/>
  <c r="O1379" i="1" s="1"/>
  <c r="Y1378" i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AA1376" i="1" s="1"/>
  <c r="AB1376" i="1" s="1"/>
  <c r="Y1375" i="1"/>
  <c r="F1375" i="1"/>
  <c r="D1375" i="1"/>
  <c r="C1375" i="1"/>
  <c r="Y1374" i="1"/>
  <c r="F1374" i="1"/>
  <c r="K1374" i="1" s="1"/>
  <c r="M1374" i="1" s="1"/>
  <c r="D1374" i="1"/>
  <c r="H1374" i="1" s="1"/>
  <c r="P1374" i="1" s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L1369" i="1" s="1"/>
  <c r="N1369" i="1" s="1"/>
  <c r="D1369" i="1"/>
  <c r="C1369" i="1"/>
  <c r="Y1368" i="1"/>
  <c r="H1368" i="1"/>
  <c r="P1368" i="1" s="1"/>
  <c r="F1368" i="1"/>
  <c r="L1368" i="1" s="1"/>
  <c r="N1368" i="1" s="1"/>
  <c r="D1368" i="1"/>
  <c r="C1368" i="1"/>
  <c r="Y1367" i="1"/>
  <c r="N1367" i="1"/>
  <c r="F1367" i="1"/>
  <c r="L1367" i="1" s="1"/>
  <c r="D1367" i="1"/>
  <c r="H1367" i="1" s="1"/>
  <c r="P1367" i="1" s="1"/>
  <c r="C1367" i="1"/>
  <c r="G1367" i="1" s="1"/>
  <c r="O1367" i="1" s="1"/>
  <c r="Y1366" i="1"/>
  <c r="F1366" i="1"/>
  <c r="L1366" i="1" s="1"/>
  <c r="N1366" i="1" s="1"/>
  <c r="D1366" i="1"/>
  <c r="H1366" i="1" s="1"/>
  <c r="P1366" i="1" s="1"/>
  <c r="C1366" i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F1364" i="1"/>
  <c r="L1364" i="1" s="1"/>
  <c r="N1364" i="1" s="1"/>
  <c r="D1364" i="1"/>
  <c r="H1364" i="1" s="1"/>
  <c r="P1364" i="1" s="1"/>
  <c r="C1364" i="1"/>
  <c r="G1364" i="1" s="1"/>
  <c r="O1364" i="1" s="1"/>
  <c r="Y1363" i="1"/>
  <c r="H1363" i="1"/>
  <c r="P1363" i="1" s="1"/>
  <c r="F1363" i="1"/>
  <c r="L1363" i="1" s="1"/>
  <c r="N1363" i="1" s="1"/>
  <c r="D1363" i="1"/>
  <c r="C1363" i="1"/>
  <c r="Y1362" i="1"/>
  <c r="H1362" i="1"/>
  <c r="P1362" i="1" s="1"/>
  <c r="F1362" i="1"/>
  <c r="L1362" i="1" s="1"/>
  <c r="N1362" i="1" s="1"/>
  <c r="D1362" i="1"/>
  <c r="C1362" i="1"/>
  <c r="G1362" i="1" s="1"/>
  <c r="O1362" i="1" s="1"/>
  <c r="AA1362" i="1" s="1"/>
  <c r="AB1362" i="1" s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N1359" i="1"/>
  <c r="F1359" i="1"/>
  <c r="L1359" i="1" s="1"/>
  <c r="D1359" i="1"/>
  <c r="H1359" i="1" s="1"/>
  <c r="P1359" i="1" s="1"/>
  <c r="C1359" i="1"/>
  <c r="G1359" i="1" s="1"/>
  <c r="O1359" i="1" s="1"/>
  <c r="AA1359" i="1" s="1"/>
  <c r="AB1359" i="1" s="1"/>
  <c r="Y1358" i="1"/>
  <c r="F1358" i="1"/>
  <c r="L1358" i="1" s="1"/>
  <c r="N1358" i="1" s="1"/>
  <c r="D1358" i="1"/>
  <c r="C1358" i="1"/>
  <c r="Y1357" i="1"/>
  <c r="N1357" i="1"/>
  <c r="H1357" i="1"/>
  <c r="P1357" i="1" s="1"/>
  <c r="F1357" i="1"/>
  <c r="L1357" i="1" s="1"/>
  <c r="D1357" i="1"/>
  <c r="C1357" i="1"/>
  <c r="G1357" i="1" s="1"/>
  <c r="O1357" i="1" s="1"/>
  <c r="AA1357" i="1" s="1"/>
  <c r="AB1357" i="1" s="1"/>
  <c r="Y1356" i="1"/>
  <c r="F1356" i="1"/>
  <c r="L1356" i="1" s="1"/>
  <c r="N1356" i="1" s="1"/>
  <c r="D1356" i="1"/>
  <c r="H1356" i="1" s="1"/>
  <c r="P1356" i="1" s="1"/>
  <c r="C1356" i="1"/>
  <c r="G1356" i="1" s="1"/>
  <c r="O1356" i="1" s="1"/>
  <c r="Y1355" i="1"/>
  <c r="F1355" i="1"/>
  <c r="L1355" i="1" s="1"/>
  <c r="N1355" i="1" s="1"/>
  <c r="D1355" i="1"/>
  <c r="C1355" i="1"/>
  <c r="Y1354" i="1"/>
  <c r="H1354" i="1"/>
  <c r="P1354" i="1" s="1"/>
  <c r="F1354" i="1"/>
  <c r="L1354" i="1" s="1"/>
  <c r="N1354" i="1" s="1"/>
  <c r="D1354" i="1"/>
  <c r="C1354" i="1"/>
  <c r="G1354" i="1" s="1"/>
  <c r="O1354" i="1" s="1"/>
  <c r="AA1354" i="1" s="1"/>
  <c r="AB1354" i="1" s="1"/>
  <c r="Y1353" i="1"/>
  <c r="F1353" i="1"/>
  <c r="L1353" i="1" s="1"/>
  <c r="N1353" i="1" s="1"/>
  <c r="D1353" i="1"/>
  <c r="C1353" i="1"/>
  <c r="Y1352" i="1"/>
  <c r="H1352" i="1"/>
  <c r="P1352" i="1" s="1"/>
  <c r="F1352" i="1"/>
  <c r="L1352" i="1" s="1"/>
  <c r="N1352" i="1" s="1"/>
  <c r="D1352" i="1"/>
  <c r="C1352" i="1"/>
  <c r="Y1351" i="1"/>
  <c r="N1351" i="1"/>
  <c r="F1351" i="1"/>
  <c r="L1351" i="1" s="1"/>
  <c r="D1351" i="1"/>
  <c r="H1351" i="1" s="1"/>
  <c r="P1351" i="1" s="1"/>
  <c r="C1351" i="1"/>
  <c r="G1351" i="1" s="1"/>
  <c r="O1351" i="1" s="1"/>
  <c r="Y1350" i="1"/>
  <c r="F1350" i="1"/>
  <c r="L1350" i="1" s="1"/>
  <c r="N1350" i="1" s="1"/>
  <c r="D1350" i="1"/>
  <c r="H1350" i="1" s="1"/>
  <c r="P1350" i="1" s="1"/>
  <c r="C1350" i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F1348" i="1"/>
  <c r="L1348" i="1" s="1"/>
  <c r="N1348" i="1" s="1"/>
  <c r="D1348" i="1"/>
  <c r="H1348" i="1" s="1"/>
  <c r="P1348" i="1" s="1"/>
  <c r="C1348" i="1"/>
  <c r="G1348" i="1" s="1"/>
  <c r="O1348" i="1" s="1"/>
  <c r="Y1347" i="1"/>
  <c r="H1347" i="1"/>
  <c r="P1347" i="1" s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AA1346" i="1" s="1"/>
  <c r="AB1346" i="1" s="1"/>
  <c r="Y1345" i="1"/>
  <c r="F1345" i="1"/>
  <c r="L1345" i="1" s="1"/>
  <c r="N1345" i="1" s="1"/>
  <c r="D1345" i="1"/>
  <c r="H1345" i="1" s="1"/>
  <c r="P1345" i="1" s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N1341" i="1"/>
  <c r="H1341" i="1"/>
  <c r="P1341" i="1" s="1"/>
  <c r="F1341" i="1"/>
  <c r="L1341" i="1" s="1"/>
  <c r="D1341" i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H1340" i="1" s="1"/>
  <c r="P1340" i="1" s="1"/>
  <c r="C1340" i="1"/>
  <c r="G1340" i="1" s="1"/>
  <c r="O1340" i="1" s="1"/>
  <c r="Y1339" i="1"/>
  <c r="F1339" i="1"/>
  <c r="L1339" i="1" s="1"/>
  <c r="N1339" i="1" s="1"/>
  <c r="D1339" i="1"/>
  <c r="C1339" i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F1337" i="1"/>
  <c r="L1337" i="1" s="1"/>
  <c r="N1337" i="1" s="1"/>
  <c r="D1337" i="1"/>
  <c r="C1337" i="1"/>
  <c r="Y1336" i="1"/>
  <c r="L1336" i="1"/>
  <c r="N1336" i="1" s="1"/>
  <c r="F1336" i="1"/>
  <c r="K1336" i="1" s="1"/>
  <c r="M1336" i="1" s="1"/>
  <c r="D1336" i="1"/>
  <c r="C1336" i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AA1334" i="1" s="1"/>
  <c r="AB1334" i="1" s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L1327" i="1"/>
  <c r="N1327" i="1" s="1"/>
  <c r="F1327" i="1"/>
  <c r="K1327" i="1" s="1"/>
  <c r="M1327" i="1" s="1"/>
  <c r="D1327" i="1"/>
  <c r="C1327" i="1"/>
  <c r="G1327" i="1" s="1"/>
  <c r="O1327" i="1" s="1"/>
  <c r="AA1327" i="1" s="1"/>
  <c r="AB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F1321" i="1"/>
  <c r="D1321" i="1"/>
  <c r="C1321" i="1"/>
  <c r="Y1320" i="1"/>
  <c r="L1320" i="1"/>
  <c r="N1320" i="1" s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L1316" i="1"/>
  <c r="N1316" i="1" s="1"/>
  <c r="F1316" i="1"/>
  <c r="K1316" i="1" s="1"/>
  <c r="M1316" i="1" s="1"/>
  <c r="D1316" i="1"/>
  <c r="C1316" i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AA1314" i="1" s="1"/>
  <c r="AB1314" i="1" s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F1307" i="1"/>
  <c r="K1307" i="1" s="1"/>
  <c r="M1307" i="1" s="1"/>
  <c r="D1307" i="1"/>
  <c r="H1307" i="1" s="1"/>
  <c r="P1307" i="1" s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AA1306" i="1" s="1"/>
  <c r="AB1306" i="1" s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K1303" i="1"/>
  <c r="M1303" i="1" s="1"/>
  <c r="F1303" i="1"/>
  <c r="L1303" i="1" s="1"/>
  <c r="N1303" i="1" s="1"/>
  <c r="D1303" i="1"/>
  <c r="C1303" i="1"/>
  <c r="G1303" i="1" s="1"/>
  <c r="O1303" i="1" s="1"/>
  <c r="Y1302" i="1"/>
  <c r="F1302" i="1"/>
  <c r="D1302" i="1"/>
  <c r="C1302" i="1"/>
  <c r="Y1301" i="1"/>
  <c r="F1301" i="1"/>
  <c r="D1301" i="1"/>
  <c r="C1301" i="1"/>
  <c r="Y1300" i="1"/>
  <c r="K1300" i="1"/>
  <c r="M1300" i="1" s="1"/>
  <c r="F1300" i="1"/>
  <c r="L1300" i="1" s="1"/>
  <c r="N1300" i="1" s="1"/>
  <c r="D1300" i="1"/>
  <c r="H1300" i="1" s="1"/>
  <c r="P1300" i="1" s="1"/>
  <c r="C1300" i="1"/>
  <c r="G1300" i="1" s="1"/>
  <c r="O1300" i="1" s="1"/>
  <c r="AA1300" i="1" s="1"/>
  <c r="AB1300" i="1" s="1"/>
  <c r="Y1299" i="1"/>
  <c r="G1299" i="1"/>
  <c r="O1299" i="1" s="1"/>
  <c r="F1299" i="1"/>
  <c r="L1299" i="1" s="1"/>
  <c r="N1299" i="1" s="1"/>
  <c r="D1299" i="1"/>
  <c r="C1299" i="1"/>
  <c r="Y1298" i="1"/>
  <c r="F1298" i="1"/>
  <c r="G1298" i="1" s="1"/>
  <c r="O1298" i="1" s="1"/>
  <c r="AA1298" i="1" s="1"/>
  <c r="AB1298" i="1" s="1"/>
  <c r="D1298" i="1"/>
  <c r="H1298" i="1" s="1"/>
  <c r="P1298" i="1" s="1"/>
  <c r="C1298" i="1"/>
  <c r="Y1297" i="1"/>
  <c r="K1297" i="1"/>
  <c r="M1297" i="1" s="1"/>
  <c r="F1297" i="1"/>
  <c r="L1297" i="1" s="1"/>
  <c r="N1297" i="1" s="1"/>
  <c r="D1297" i="1"/>
  <c r="C1297" i="1"/>
  <c r="Y1296" i="1"/>
  <c r="K1296" i="1"/>
  <c r="M1296" i="1" s="1"/>
  <c r="F1296" i="1"/>
  <c r="L1296" i="1" s="1"/>
  <c r="N1296" i="1" s="1"/>
  <c r="D1296" i="1"/>
  <c r="H1296" i="1" s="1"/>
  <c r="P1296" i="1" s="1"/>
  <c r="C1296" i="1"/>
  <c r="G1296" i="1" s="1"/>
  <c r="O1296" i="1" s="1"/>
  <c r="AA1296" i="1" s="1"/>
  <c r="AB1296" i="1" s="1"/>
  <c r="Y1295" i="1"/>
  <c r="K1295" i="1"/>
  <c r="M1295" i="1" s="1"/>
  <c r="F1295" i="1"/>
  <c r="L1295" i="1" s="1"/>
  <c r="N1295" i="1" s="1"/>
  <c r="D1295" i="1"/>
  <c r="C1295" i="1"/>
  <c r="G1295" i="1" s="1"/>
  <c r="O1295" i="1" s="1"/>
  <c r="Y1294" i="1"/>
  <c r="F1294" i="1"/>
  <c r="D1294" i="1"/>
  <c r="C1294" i="1"/>
  <c r="AA1299" i="1" l="1"/>
  <c r="AB1299" i="1" s="1"/>
  <c r="AE1307" i="1"/>
  <c r="AF1307" i="1" s="1"/>
  <c r="AC1307" i="1"/>
  <c r="AD1307" i="1" s="1"/>
  <c r="AA1331" i="1"/>
  <c r="AB1331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A1477" i="1"/>
  <c r="AB1477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A1356" i="1"/>
  <c r="AB1356" i="1" s="1"/>
  <c r="AE1362" i="1"/>
  <c r="AF1362" i="1" s="1"/>
  <c r="AC1362" i="1"/>
  <c r="AD1362" i="1" s="1"/>
  <c r="AA1367" i="1"/>
  <c r="AB1367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AA1433" i="1"/>
  <c r="AB1433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A1442" i="1" s="1"/>
  <c r="AB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A1301" i="1" s="1"/>
  <c r="AB1301" i="1" s="1"/>
  <c r="AE1301" i="1"/>
  <c r="AF1301" i="1" s="1"/>
  <c r="AC1301" i="1"/>
  <c r="AD1301" i="1" s="1"/>
  <c r="G1302" i="1"/>
  <c r="O1302" i="1" s="1"/>
  <c r="AA1307" i="1"/>
  <c r="AB1307" i="1" s="1"/>
  <c r="AA1308" i="1"/>
  <c r="AB1308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A1349" i="1"/>
  <c r="AB1349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A1378" i="1" s="1"/>
  <c r="AB1378" i="1" s="1"/>
  <c r="AE1380" i="1"/>
  <c r="AF1380" i="1" s="1"/>
  <c r="AC1380" i="1"/>
  <c r="AD1380" i="1" s="1"/>
  <c r="AA1382" i="1"/>
  <c r="AB1382" i="1" s="1"/>
  <c r="G1418" i="1"/>
  <c r="O1418" i="1" s="1"/>
  <c r="AE1418" i="1"/>
  <c r="AF1418" i="1" s="1"/>
  <c r="AC1418" i="1"/>
  <c r="AD1418" i="1" s="1"/>
  <c r="G1419" i="1"/>
  <c r="O1419" i="1" s="1"/>
  <c r="AA1419" i="1" s="1"/>
  <c r="AB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A1454" i="1"/>
  <c r="AB1454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A1311" i="1" s="1"/>
  <c r="AB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A1328" i="1" s="1"/>
  <c r="AB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A1368" i="1" s="1"/>
  <c r="AB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A1372" i="1" s="1"/>
  <c r="AB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A1456" i="1" s="1"/>
  <c r="AB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A1470" i="1" s="1"/>
  <c r="AB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A1492" i="1" s="1"/>
  <c r="AB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A1313" i="1" s="1"/>
  <c r="AB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A1329" i="1" s="1"/>
  <c r="AB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A1471" i="1" s="1"/>
  <c r="AB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AA1377" i="1" s="1"/>
  <c r="AB1377" i="1" s="1"/>
  <c r="K1388" i="1"/>
  <c r="M1388" i="1" s="1"/>
  <c r="H1388" i="1"/>
  <c r="P1388" i="1" s="1"/>
  <c r="G1388" i="1"/>
  <c r="O1388" i="1" s="1"/>
  <c r="AA1388" i="1" s="1"/>
  <c r="AB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AA1392" i="1" s="1"/>
  <c r="AB1392" i="1" s="1"/>
  <c r="L1392" i="1"/>
  <c r="N1392" i="1" s="1"/>
  <c r="K1400" i="1"/>
  <c r="M1400" i="1" s="1"/>
  <c r="H1400" i="1"/>
  <c r="P1400" i="1" s="1"/>
  <c r="G1400" i="1"/>
  <c r="O1400" i="1" s="1"/>
  <c r="AA1400" i="1" s="1"/>
  <c r="AB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AA1387" i="1" s="1"/>
  <c r="AB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AA1395" i="1" s="1"/>
  <c r="AB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AA1401" i="1" s="1"/>
  <c r="AB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AA1404" i="1" s="1"/>
  <c r="AB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AA1408" i="1" s="1"/>
  <c r="AB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417" i="1" l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D1293" i="2"/>
  <c r="I1293" i="2" s="1"/>
  <c r="U1293" i="2" s="1"/>
  <c r="H1292" i="2"/>
  <c r="O1292" i="2" s="1"/>
  <c r="R1292" i="2" s="1"/>
  <c r="F1292" i="2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H1290" i="2"/>
  <c r="F1290" i="2"/>
  <c r="E1290" i="2"/>
  <c r="D1290" i="2"/>
  <c r="P1289" i="2"/>
  <c r="S1289" i="2" s="1"/>
  <c r="H1289" i="2"/>
  <c r="O1289" i="2" s="1"/>
  <c r="R1289" i="2" s="1"/>
  <c r="F1289" i="2"/>
  <c r="K1289" i="2" s="1"/>
  <c r="W1289" i="2" s="1"/>
  <c r="E1289" i="2"/>
  <c r="D1289" i="2"/>
  <c r="I1289" i="2" s="1"/>
  <c r="U1289" i="2" s="1"/>
  <c r="H1288" i="2"/>
  <c r="O1288" i="2" s="1"/>
  <c r="R1288" i="2" s="1"/>
  <c r="F1288" i="2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H1286" i="2"/>
  <c r="F1286" i="2"/>
  <c r="E1286" i="2"/>
  <c r="D1286" i="2"/>
  <c r="P1285" i="2"/>
  <c r="S1285" i="2" s="1"/>
  <c r="H1285" i="2"/>
  <c r="O1285" i="2" s="1"/>
  <c r="R1285" i="2" s="1"/>
  <c r="F1285" i="2"/>
  <c r="K1285" i="2" s="1"/>
  <c r="W1285" i="2" s="1"/>
  <c r="E1285" i="2"/>
  <c r="D1285" i="2"/>
  <c r="I1285" i="2" s="1"/>
  <c r="U1285" i="2" s="1"/>
  <c r="H1284" i="2"/>
  <c r="O1284" i="2" s="1"/>
  <c r="R1284" i="2" s="1"/>
  <c r="F1284" i="2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H1282" i="2"/>
  <c r="F1282" i="2"/>
  <c r="E1282" i="2"/>
  <c r="D1282" i="2"/>
  <c r="P1281" i="2"/>
  <c r="S1281" i="2" s="1"/>
  <c r="H1281" i="2"/>
  <c r="O1281" i="2" s="1"/>
  <c r="R1281" i="2" s="1"/>
  <c r="F1281" i="2"/>
  <c r="K1281" i="2" s="1"/>
  <c r="W1281" i="2" s="1"/>
  <c r="E1281" i="2"/>
  <c r="D1281" i="2"/>
  <c r="I1281" i="2" s="1"/>
  <c r="U1281" i="2" s="1"/>
  <c r="H1280" i="2"/>
  <c r="O1280" i="2" s="1"/>
  <c r="R1280" i="2" s="1"/>
  <c r="F1280" i="2"/>
  <c r="E1280" i="2"/>
  <c r="J1280" i="2" s="1"/>
  <c r="V1280" i="2" s="1"/>
  <c r="D1280" i="2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H1274" i="2"/>
  <c r="F1274" i="2"/>
  <c r="E1274" i="2"/>
  <c r="D1274" i="2"/>
  <c r="P1273" i="2"/>
  <c r="S1273" i="2" s="1"/>
  <c r="H1273" i="2"/>
  <c r="O1273" i="2" s="1"/>
  <c r="R1273" i="2" s="1"/>
  <c r="F1273" i="2"/>
  <c r="K1273" i="2" s="1"/>
  <c r="W1273" i="2" s="1"/>
  <c r="E1273" i="2"/>
  <c r="D1273" i="2"/>
  <c r="I1273" i="2" s="1"/>
  <c r="U1273" i="2" s="1"/>
  <c r="H1272" i="2"/>
  <c r="O1272" i="2" s="1"/>
  <c r="R1272" i="2" s="1"/>
  <c r="F1272" i="2"/>
  <c r="E1272" i="2"/>
  <c r="J1272" i="2" s="1"/>
  <c r="V1272" i="2" s="1"/>
  <c r="D1272" i="2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H1270" i="2"/>
  <c r="F1270" i="2"/>
  <c r="E1270" i="2"/>
  <c r="D1270" i="2"/>
  <c r="T1269" i="2"/>
  <c r="O1269" i="2"/>
  <c r="R1269" i="2" s="1"/>
  <c r="H1269" i="2"/>
  <c r="Q1269" i="2" s="1"/>
  <c r="F1269" i="2"/>
  <c r="K1269" i="2" s="1"/>
  <c r="W1269" i="2" s="1"/>
  <c r="E1269" i="2"/>
  <c r="J1269" i="2" s="1"/>
  <c r="V1269" i="2" s="1"/>
  <c r="D1269" i="2"/>
  <c r="I1269" i="2" s="1"/>
  <c r="U1269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H1267" i="2"/>
  <c r="P1267" i="2" s="1"/>
  <c r="S1267" i="2" s="1"/>
  <c r="F1267" i="2"/>
  <c r="E1267" i="2"/>
  <c r="D1267" i="2"/>
  <c r="H1266" i="2"/>
  <c r="Q1266" i="2" s="1"/>
  <c r="T1266" i="2" s="1"/>
  <c r="F1266" i="2"/>
  <c r="K1266" i="2" s="1"/>
  <c r="W1266" i="2" s="1"/>
  <c r="E1266" i="2"/>
  <c r="J1266" i="2" s="1"/>
  <c r="V1266" i="2" s="1"/>
  <c r="D1266" i="2"/>
  <c r="I1266" i="2" s="1"/>
  <c r="U1266" i="2" s="1"/>
  <c r="H1265" i="2"/>
  <c r="F1265" i="2"/>
  <c r="E1265" i="2"/>
  <c r="D1265" i="2"/>
  <c r="T1264" i="2"/>
  <c r="P1264" i="2"/>
  <c r="S1264" i="2" s="1"/>
  <c r="O1264" i="2"/>
  <c r="R1264" i="2" s="1"/>
  <c r="H1264" i="2"/>
  <c r="Q1264" i="2" s="1"/>
  <c r="F1264" i="2"/>
  <c r="K1264" i="2" s="1"/>
  <c r="W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K1262" i="2"/>
  <c r="W1262" i="2" s="1"/>
  <c r="H1262" i="2"/>
  <c r="Q1262" i="2" s="1"/>
  <c r="T1262" i="2" s="1"/>
  <c r="F1262" i="2"/>
  <c r="E1262" i="2"/>
  <c r="D1262" i="2"/>
  <c r="I1262" i="2" s="1"/>
  <c r="U1262" i="2" s="1"/>
  <c r="H1261" i="2"/>
  <c r="F1261" i="2"/>
  <c r="K1261" i="2" s="1"/>
  <c r="W1261" i="2" s="1"/>
  <c r="E1261" i="2"/>
  <c r="D1261" i="2"/>
  <c r="T1260" i="2"/>
  <c r="H1260" i="2"/>
  <c r="Q1260" i="2" s="1"/>
  <c r="F1260" i="2"/>
  <c r="E1260" i="2"/>
  <c r="D1260" i="2"/>
  <c r="P1259" i="2"/>
  <c r="S1259" i="2" s="1"/>
  <c r="H1259" i="2"/>
  <c r="F1259" i="2"/>
  <c r="K1259" i="2" s="1"/>
  <c r="W1259" i="2" s="1"/>
  <c r="E1259" i="2"/>
  <c r="D1259" i="2"/>
  <c r="I1259" i="2" s="1"/>
  <c r="U1259" i="2" s="1"/>
  <c r="K1258" i="2"/>
  <c r="W1258" i="2" s="1"/>
  <c r="H1258" i="2"/>
  <c r="Q1258" i="2" s="1"/>
  <c r="T1258" i="2" s="1"/>
  <c r="F1258" i="2"/>
  <c r="E1258" i="2"/>
  <c r="D1258" i="2"/>
  <c r="I1258" i="2" s="1"/>
  <c r="U1258" i="2" s="1"/>
  <c r="H1257" i="2"/>
  <c r="F1257" i="2"/>
  <c r="E1257" i="2"/>
  <c r="D1257" i="2"/>
  <c r="T1256" i="2"/>
  <c r="H1256" i="2"/>
  <c r="Q1256" i="2" s="1"/>
  <c r="F1256" i="2"/>
  <c r="E1256" i="2"/>
  <c r="D1256" i="2"/>
  <c r="P1255" i="2"/>
  <c r="S1255" i="2" s="1"/>
  <c r="H1255" i="2"/>
  <c r="F1255" i="2"/>
  <c r="K1255" i="2" s="1"/>
  <c r="W1255" i="2" s="1"/>
  <c r="E1255" i="2"/>
  <c r="D1255" i="2"/>
  <c r="I1255" i="2" s="1"/>
  <c r="U1255" i="2" s="1"/>
  <c r="K1254" i="2"/>
  <c r="W1254" i="2" s="1"/>
  <c r="H1254" i="2"/>
  <c r="Q1254" i="2" s="1"/>
  <c r="T1254" i="2" s="1"/>
  <c r="F1254" i="2"/>
  <c r="E1254" i="2"/>
  <c r="D1254" i="2"/>
  <c r="I1254" i="2" s="1"/>
  <c r="U1254" i="2" s="1"/>
  <c r="H1253" i="2"/>
  <c r="F1253" i="2"/>
  <c r="K1253" i="2" s="1"/>
  <c r="W1253" i="2" s="1"/>
  <c r="E1253" i="2"/>
  <c r="D1253" i="2"/>
  <c r="T1252" i="2"/>
  <c r="H1252" i="2"/>
  <c r="Q1252" i="2" s="1"/>
  <c r="F1252" i="2"/>
  <c r="E1252" i="2"/>
  <c r="D1252" i="2"/>
  <c r="P1251" i="2"/>
  <c r="S1251" i="2" s="1"/>
  <c r="H1251" i="2"/>
  <c r="F1251" i="2"/>
  <c r="K1251" i="2" s="1"/>
  <c r="W1251" i="2" s="1"/>
  <c r="E1251" i="2"/>
  <c r="D1251" i="2"/>
  <c r="I1251" i="2" s="1"/>
  <c r="U1251" i="2" s="1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P1247" i="2"/>
  <c r="S1247" i="2" s="1"/>
  <c r="H1247" i="2"/>
  <c r="F1247" i="2"/>
  <c r="K1247" i="2" s="1"/>
  <c r="W1247" i="2" s="1"/>
  <c r="E1247" i="2"/>
  <c r="D1247" i="2"/>
  <c r="I1247" i="2" s="1"/>
  <c r="U1247" i="2" s="1"/>
  <c r="K1246" i="2"/>
  <c r="W1246" i="2" s="1"/>
  <c r="H1246" i="2"/>
  <c r="Q1246" i="2" s="1"/>
  <c r="T1246" i="2" s="1"/>
  <c r="F1246" i="2"/>
  <c r="E1246" i="2"/>
  <c r="D1246" i="2"/>
  <c r="I1246" i="2" s="1"/>
  <c r="U1246" i="2" s="1"/>
  <c r="H1245" i="2"/>
  <c r="F1245" i="2"/>
  <c r="K1245" i="2" s="1"/>
  <c r="W1245" i="2" s="1"/>
  <c r="E1245" i="2"/>
  <c r="D1245" i="2"/>
  <c r="H1244" i="2"/>
  <c r="F1244" i="2"/>
  <c r="E1244" i="2"/>
  <c r="D1244" i="2"/>
  <c r="V1243" i="2"/>
  <c r="H1243" i="2"/>
  <c r="F1243" i="2"/>
  <c r="E1243" i="2"/>
  <c r="J1243" i="2" s="1"/>
  <c r="D1243" i="2"/>
  <c r="H1242" i="2"/>
  <c r="F1242" i="2"/>
  <c r="E1242" i="2"/>
  <c r="D1242" i="2"/>
  <c r="R1241" i="2"/>
  <c r="P1241" i="2"/>
  <c r="S1241" i="2" s="1"/>
  <c r="J1241" i="2"/>
  <c r="V1241" i="2" s="1"/>
  <c r="H1241" i="2"/>
  <c r="O1241" i="2" s="1"/>
  <c r="F1241" i="2"/>
  <c r="K1241" i="2" s="1"/>
  <c r="W1241" i="2" s="1"/>
  <c r="E1241" i="2"/>
  <c r="D1241" i="2"/>
  <c r="I1241" i="2" s="1"/>
  <c r="U1241" i="2" s="1"/>
  <c r="P1240" i="2"/>
  <c r="S1240" i="2" s="1"/>
  <c r="J1240" i="2"/>
  <c r="V1240" i="2" s="1"/>
  <c r="H1240" i="2"/>
  <c r="O1240" i="2" s="1"/>
  <c r="R1240" i="2" s="1"/>
  <c r="F1240" i="2"/>
  <c r="K1240" i="2" s="1"/>
  <c r="W1240" i="2" s="1"/>
  <c r="E1240" i="2"/>
  <c r="D1240" i="2"/>
  <c r="I1240" i="2" s="1"/>
  <c r="U1240" i="2" s="1"/>
  <c r="Q1239" i="2"/>
  <c r="T1239" i="2" s="1"/>
  <c r="J1239" i="2"/>
  <c r="V1239" i="2" s="1"/>
  <c r="H1239" i="2"/>
  <c r="O1239" i="2" s="1"/>
  <c r="R1239" i="2" s="1"/>
  <c r="F1239" i="2"/>
  <c r="K1239" i="2" s="1"/>
  <c r="W1239" i="2" s="1"/>
  <c r="E1239" i="2"/>
  <c r="D1239" i="2"/>
  <c r="I1239" i="2" s="1"/>
  <c r="U1239" i="2" s="1"/>
  <c r="Q1238" i="2"/>
  <c r="T1238" i="2" s="1"/>
  <c r="K1238" i="2"/>
  <c r="W1238" i="2" s="1"/>
  <c r="H1238" i="2"/>
  <c r="O1238" i="2" s="1"/>
  <c r="R1238" i="2" s="1"/>
  <c r="F1238" i="2"/>
  <c r="E1238" i="2"/>
  <c r="D1238" i="2"/>
  <c r="I1238" i="2" s="1"/>
  <c r="U1238" i="2" s="1"/>
  <c r="K1237" i="2"/>
  <c r="W1237" i="2" s="1"/>
  <c r="H1237" i="2"/>
  <c r="O1237" i="2" s="1"/>
  <c r="R1237" i="2" s="1"/>
  <c r="F1237" i="2"/>
  <c r="E1237" i="2"/>
  <c r="J1237" i="2" s="1"/>
  <c r="V1237" i="2" s="1"/>
  <c r="D1237" i="2"/>
  <c r="K1236" i="2"/>
  <c r="W1236" i="2" s="1"/>
  <c r="H1236" i="2"/>
  <c r="O1236" i="2" s="1"/>
  <c r="R1236" i="2" s="1"/>
  <c r="F1236" i="2"/>
  <c r="E1236" i="2"/>
  <c r="J1236" i="2" s="1"/>
  <c r="V1236" i="2" s="1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R1233" i="2"/>
  <c r="P1233" i="2"/>
  <c r="S1233" i="2" s="1"/>
  <c r="J1233" i="2"/>
  <c r="V1233" i="2" s="1"/>
  <c r="H1233" i="2"/>
  <c r="O1233" i="2" s="1"/>
  <c r="F1233" i="2"/>
  <c r="K1233" i="2" s="1"/>
  <c r="W1233" i="2" s="1"/>
  <c r="E1233" i="2"/>
  <c r="D1233" i="2"/>
  <c r="I1233" i="2" s="1"/>
  <c r="U1233" i="2" s="1"/>
  <c r="P1232" i="2"/>
  <c r="S1232" i="2" s="1"/>
  <c r="H1232" i="2"/>
  <c r="O1232" i="2" s="1"/>
  <c r="R1232" i="2" s="1"/>
  <c r="F1232" i="2"/>
  <c r="E1232" i="2"/>
  <c r="J1232" i="2" s="1"/>
  <c r="V1232" i="2" s="1"/>
  <c r="D1232" i="2"/>
  <c r="P1231" i="2"/>
  <c r="S1231" i="2" s="1"/>
  <c r="H1231" i="2"/>
  <c r="O1231" i="2" s="1"/>
  <c r="R1231" i="2" s="1"/>
  <c r="F1231" i="2"/>
  <c r="K1231" i="2" s="1"/>
  <c r="W1231" i="2" s="1"/>
  <c r="E1231" i="2"/>
  <c r="D1231" i="2"/>
  <c r="I1231" i="2" s="1"/>
  <c r="U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Q1229" i="2"/>
  <c r="T1229" i="2" s="1"/>
  <c r="H1229" i="2"/>
  <c r="O1229" i="2" s="1"/>
  <c r="R1229" i="2" s="1"/>
  <c r="F1229" i="2"/>
  <c r="E1229" i="2"/>
  <c r="J1229" i="2" s="1"/>
  <c r="V1229" i="2" s="1"/>
  <c r="D1229" i="2"/>
  <c r="Q1228" i="2"/>
  <c r="T1228" i="2" s="1"/>
  <c r="H1228" i="2"/>
  <c r="O1228" i="2" s="1"/>
  <c r="R1228" i="2" s="1"/>
  <c r="F1228" i="2"/>
  <c r="E1228" i="2"/>
  <c r="J1228" i="2" s="1"/>
  <c r="V1228" i="2" s="1"/>
  <c r="D1228" i="2"/>
  <c r="P1227" i="2"/>
  <c r="S1227" i="2" s="1"/>
  <c r="H1227" i="2"/>
  <c r="O1227" i="2" s="1"/>
  <c r="R1227" i="2" s="1"/>
  <c r="F1227" i="2"/>
  <c r="K1227" i="2" s="1"/>
  <c r="W1227" i="2" s="1"/>
  <c r="E1227" i="2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Q1225" i="2"/>
  <c r="T1225" i="2" s="1"/>
  <c r="H1225" i="2"/>
  <c r="O1225" i="2" s="1"/>
  <c r="R1225" i="2" s="1"/>
  <c r="F1225" i="2"/>
  <c r="E1225" i="2"/>
  <c r="J1225" i="2" s="1"/>
  <c r="V1225" i="2" s="1"/>
  <c r="D1225" i="2"/>
  <c r="Q1224" i="2"/>
  <c r="T1224" i="2" s="1"/>
  <c r="H1224" i="2"/>
  <c r="O1224" i="2" s="1"/>
  <c r="R1224" i="2" s="1"/>
  <c r="F1224" i="2"/>
  <c r="E1224" i="2"/>
  <c r="J1224" i="2" s="1"/>
  <c r="V1224" i="2" s="1"/>
  <c r="D1224" i="2"/>
  <c r="P1223" i="2"/>
  <c r="S1223" i="2" s="1"/>
  <c r="H1223" i="2"/>
  <c r="O1223" i="2" s="1"/>
  <c r="R1223" i="2" s="1"/>
  <c r="F1223" i="2"/>
  <c r="K1223" i="2" s="1"/>
  <c r="W1223" i="2" s="1"/>
  <c r="E1223" i="2"/>
  <c r="D1223" i="2"/>
  <c r="I1223" i="2" s="1"/>
  <c r="U1223" i="2" s="1"/>
  <c r="H1222" i="2"/>
  <c r="F1222" i="2"/>
  <c r="E1222" i="2"/>
  <c r="D1222" i="2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H1220" i="2"/>
  <c r="F1220" i="2"/>
  <c r="E1220" i="2"/>
  <c r="J1220" i="2" s="1"/>
  <c r="V1220" i="2" s="1"/>
  <c r="D1220" i="2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P1218" i="2"/>
  <c r="S1218" i="2" s="1"/>
  <c r="H1218" i="2"/>
  <c r="O1218" i="2" s="1"/>
  <c r="R1218" i="2" s="1"/>
  <c r="F1218" i="2"/>
  <c r="K1218" i="2" s="1"/>
  <c r="W1218" i="2" s="1"/>
  <c r="E1218" i="2"/>
  <c r="D1218" i="2"/>
  <c r="I1218" i="2" s="1"/>
  <c r="U1218" i="2" s="1"/>
  <c r="H1217" i="2"/>
  <c r="F1217" i="2"/>
  <c r="E1217" i="2"/>
  <c r="D1217" i="2"/>
  <c r="T1216" i="2"/>
  <c r="Q1216" i="2"/>
  <c r="J1216" i="2"/>
  <c r="V1216" i="2" s="1"/>
  <c r="H1216" i="2"/>
  <c r="O1216" i="2" s="1"/>
  <c r="R1216" i="2" s="1"/>
  <c r="F1216" i="2"/>
  <c r="K1216" i="2" s="1"/>
  <c r="W1216" i="2" s="1"/>
  <c r="E1216" i="2"/>
  <c r="D1216" i="2"/>
  <c r="I1216" i="2" s="1"/>
  <c r="U1216" i="2" s="1"/>
  <c r="H1215" i="2"/>
  <c r="F1215" i="2"/>
  <c r="E1215" i="2"/>
  <c r="D1215" i="2"/>
  <c r="O1214" i="2"/>
  <c r="R1214" i="2" s="1"/>
  <c r="H1214" i="2"/>
  <c r="F1214" i="2"/>
  <c r="K1214" i="2" s="1"/>
  <c r="W1214" i="2" s="1"/>
  <c r="E1214" i="2"/>
  <c r="D1214" i="2"/>
  <c r="H1213" i="2"/>
  <c r="F1213" i="2"/>
  <c r="E1213" i="2"/>
  <c r="D1213" i="2"/>
  <c r="O1212" i="2"/>
  <c r="R1212" i="2" s="1"/>
  <c r="H1212" i="2"/>
  <c r="F1212" i="2"/>
  <c r="K1212" i="2" s="1"/>
  <c r="W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O1210" i="2"/>
  <c r="R1210" i="2" s="1"/>
  <c r="H1210" i="2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O1208" i="2"/>
  <c r="R1208" i="2" s="1"/>
  <c r="H1208" i="2"/>
  <c r="F1208" i="2"/>
  <c r="K1208" i="2" s="1"/>
  <c r="W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J1204" i="2" s="1"/>
  <c r="V1204" i="2" s="1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J1200" i="2" s="1"/>
  <c r="V1200" i="2" s="1"/>
  <c r="D1200" i="2"/>
  <c r="H1199" i="2"/>
  <c r="F1199" i="2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O1194" i="2"/>
  <c r="R1194" i="2" s="1"/>
  <c r="H1194" i="2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O1192" i="2"/>
  <c r="R1192" i="2" s="1"/>
  <c r="H1192" i="2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J1190" i="2" s="1"/>
  <c r="V1190" i="2" s="1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O1183" i="2"/>
  <c r="R1183" i="2" s="1"/>
  <c r="H1183" i="2"/>
  <c r="P1183" i="2" s="1"/>
  <c r="S1183" i="2" s="1"/>
  <c r="F1183" i="2"/>
  <c r="E1183" i="2"/>
  <c r="J1183" i="2" s="1"/>
  <c r="V1183" i="2" s="1"/>
  <c r="D1183" i="2"/>
  <c r="H1182" i="2"/>
  <c r="P1182" i="2" s="1"/>
  <c r="S1182" i="2" s="1"/>
  <c r="F1182" i="2"/>
  <c r="K1182" i="2" s="1"/>
  <c r="W1182" i="2" s="1"/>
  <c r="E1182" i="2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O1179" i="2"/>
  <c r="R1179" i="2" s="1"/>
  <c r="H1179" i="2"/>
  <c r="P1179" i="2" s="1"/>
  <c r="S1179" i="2" s="1"/>
  <c r="F1179" i="2"/>
  <c r="E1179" i="2"/>
  <c r="J1179" i="2" s="1"/>
  <c r="V1179" i="2" s="1"/>
  <c r="D1179" i="2"/>
  <c r="H1178" i="2"/>
  <c r="P1178" i="2" s="1"/>
  <c r="S1178" i="2" s="1"/>
  <c r="F1178" i="2"/>
  <c r="K1178" i="2" s="1"/>
  <c r="W1178" i="2" s="1"/>
  <c r="E1178" i="2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S1176" i="2"/>
  <c r="H1176" i="2"/>
  <c r="P1176" i="2" s="1"/>
  <c r="F1176" i="2"/>
  <c r="E1176" i="2"/>
  <c r="J1176" i="2" s="1"/>
  <c r="V1176" i="2" s="1"/>
  <c r="D1176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F1174" i="2"/>
  <c r="E1174" i="2"/>
  <c r="D1174" i="2"/>
  <c r="P1173" i="2"/>
  <c r="S1173" i="2" s="1"/>
  <c r="H1173" i="2"/>
  <c r="O1173" i="2" s="1"/>
  <c r="R1173" i="2" s="1"/>
  <c r="F1173" i="2"/>
  <c r="K1173" i="2" s="1"/>
  <c r="W1173" i="2" s="1"/>
  <c r="E1173" i="2"/>
  <c r="D1173" i="2"/>
  <c r="I1173" i="2" s="1"/>
  <c r="U1173" i="2" s="1"/>
  <c r="H1172" i="2"/>
  <c r="O1172" i="2" s="1"/>
  <c r="R1172" i="2" s="1"/>
  <c r="F1172" i="2"/>
  <c r="E1172" i="2"/>
  <c r="J1172" i="2" s="1"/>
  <c r="V1172" i="2" s="1"/>
  <c r="D1172" i="2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H1170" i="2"/>
  <c r="F1170" i="2"/>
  <c r="E1170" i="2"/>
  <c r="D1170" i="2"/>
  <c r="P1169" i="2"/>
  <c r="S1169" i="2" s="1"/>
  <c r="H1169" i="2"/>
  <c r="O1169" i="2" s="1"/>
  <c r="R1169" i="2" s="1"/>
  <c r="F1169" i="2"/>
  <c r="K1169" i="2" s="1"/>
  <c r="W1169" i="2" s="1"/>
  <c r="E1169" i="2"/>
  <c r="D1169" i="2"/>
  <c r="I1169" i="2" s="1"/>
  <c r="U1169" i="2" s="1"/>
  <c r="H1168" i="2"/>
  <c r="O1168" i="2" s="1"/>
  <c r="R1168" i="2" s="1"/>
  <c r="F1168" i="2"/>
  <c r="E1168" i="2"/>
  <c r="J1168" i="2" s="1"/>
  <c r="V1168" i="2" s="1"/>
  <c r="D1168" i="2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H1162" i="2"/>
  <c r="F1162" i="2"/>
  <c r="E1162" i="2"/>
  <c r="D1162" i="2"/>
  <c r="P1161" i="2"/>
  <c r="S1161" i="2" s="1"/>
  <c r="H1161" i="2"/>
  <c r="O1161" i="2" s="1"/>
  <c r="R1161" i="2" s="1"/>
  <c r="F1161" i="2"/>
  <c r="K1161" i="2" s="1"/>
  <c r="W1161" i="2" s="1"/>
  <c r="E1161" i="2"/>
  <c r="D1161" i="2"/>
  <c r="I1161" i="2" s="1"/>
  <c r="U1161" i="2" s="1"/>
  <c r="H1160" i="2"/>
  <c r="O1160" i="2" s="1"/>
  <c r="R1160" i="2" s="1"/>
  <c r="F1160" i="2"/>
  <c r="E1160" i="2"/>
  <c r="J1160" i="2" s="1"/>
  <c r="V1160" i="2" s="1"/>
  <c r="D1160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H1158" i="2"/>
  <c r="F1158" i="2"/>
  <c r="E1158" i="2"/>
  <c r="D1158" i="2"/>
  <c r="P1157" i="2"/>
  <c r="S1157" i="2" s="1"/>
  <c r="H1157" i="2"/>
  <c r="O1157" i="2" s="1"/>
  <c r="R1157" i="2" s="1"/>
  <c r="F1157" i="2"/>
  <c r="K1157" i="2" s="1"/>
  <c r="W1157" i="2" s="1"/>
  <c r="E1157" i="2"/>
  <c r="D1157" i="2"/>
  <c r="I1157" i="2" s="1"/>
  <c r="U1157" i="2" s="1"/>
  <c r="H1156" i="2"/>
  <c r="O1156" i="2" s="1"/>
  <c r="R1156" i="2" s="1"/>
  <c r="F1156" i="2"/>
  <c r="E1156" i="2"/>
  <c r="J1156" i="2" s="1"/>
  <c r="V1156" i="2" s="1"/>
  <c r="D1156" i="2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H1154" i="2"/>
  <c r="F1154" i="2"/>
  <c r="E1154" i="2"/>
  <c r="D1154" i="2"/>
  <c r="P1153" i="2"/>
  <c r="S1153" i="2" s="1"/>
  <c r="H1153" i="2"/>
  <c r="O1153" i="2" s="1"/>
  <c r="R1153" i="2" s="1"/>
  <c r="F1153" i="2"/>
  <c r="K1153" i="2" s="1"/>
  <c r="W1153" i="2" s="1"/>
  <c r="E1153" i="2"/>
  <c r="D1153" i="2"/>
  <c r="I1153" i="2" s="1"/>
  <c r="U1153" i="2" s="1"/>
  <c r="H1152" i="2"/>
  <c r="O1152" i="2" s="1"/>
  <c r="R1152" i="2" s="1"/>
  <c r="F1152" i="2"/>
  <c r="E1152" i="2"/>
  <c r="J1152" i="2" s="1"/>
  <c r="V1152" i="2" s="1"/>
  <c r="D1152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P1150" i="2"/>
  <c r="S1150" i="2" s="1"/>
  <c r="H1150" i="2"/>
  <c r="Q1150" i="2" s="1"/>
  <c r="T1150" i="2" s="1"/>
  <c r="F1150" i="2"/>
  <c r="K1150" i="2" s="1"/>
  <c r="W1150" i="2" s="1"/>
  <c r="E1150" i="2"/>
  <c r="D1150" i="2"/>
  <c r="I1150" i="2" s="1"/>
  <c r="U1150" i="2" s="1"/>
  <c r="H1149" i="2"/>
  <c r="F1149" i="2"/>
  <c r="E1149" i="2"/>
  <c r="D1149" i="2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Q1147" i="2"/>
  <c r="T1147" i="2" s="1"/>
  <c r="H1147" i="2"/>
  <c r="O1147" i="2" s="1"/>
  <c r="R1147" i="2" s="1"/>
  <c r="F1147" i="2"/>
  <c r="E1147" i="2"/>
  <c r="J1147" i="2" s="1"/>
  <c r="V1147" i="2" s="1"/>
  <c r="D1147" i="2"/>
  <c r="P1146" i="2"/>
  <c r="S1146" i="2" s="1"/>
  <c r="H1146" i="2"/>
  <c r="O1146" i="2" s="1"/>
  <c r="R1146" i="2" s="1"/>
  <c r="F1146" i="2"/>
  <c r="K1146" i="2" s="1"/>
  <c r="W1146" i="2" s="1"/>
  <c r="E1146" i="2"/>
  <c r="D1146" i="2"/>
  <c r="I1146" i="2" s="1"/>
  <c r="U1146" i="2" s="1"/>
  <c r="H1145" i="2"/>
  <c r="F1145" i="2"/>
  <c r="E1145" i="2"/>
  <c r="D1145" i="2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Q1143" i="2"/>
  <c r="T1143" i="2" s="1"/>
  <c r="H1143" i="2"/>
  <c r="O1143" i="2" s="1"/>
  <c r="R1143" i="2" s="1"/>
  <c r="F1143" i="2"/>
  <c r="E1143" i="2"/>
  <c r="J1143" i="2" s="1"/>
  <c r="V1143" i="2" s="1"/>
  <c r="D1143" i="2"/>
  <c r="P1142" i="2"/>
  <c r="S1142" i="2" s="1"/>
  <c r="H1142" i="2"/>
  <c r="O1142" i="2" s="1"/>
  <c r="R1142" i="2" s="1"/>
  <c r="F1142" i="2"/>
  <c r="K1142" i="2" s="1"/>
  <c r="W1142" i="2" s="1"/>
  <c r="E1142" i="2"/>
  <c r="D1142" i="2"/>
  <c r="I1142" i="2" s="1"/>
  <c r="U1142" i="2" s="1"/>
  <c r="H1141" i="2"/>
  <c r="F1141" i="2"/>
  <c r="E1141" i="2"/>
  <c r="D1141" i="2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Q1139" i="2"/>
  <c r="T1139" i="2" s="1"/>
  <c r="H1139" i="2"/>
  <c r="O1139" i="2" s="1"/>
  <c r="R1139" i="2" s="1"/>
  <c r="F1139" i="2"/>
  <c r="E1139" i="2"/>
  <c r="J1139" i="2" s="1"/>
  <c r="V1139" i="2" s="1"/>
  <c r="D1139" i="2"/>
  <c r="P1138" i="2"/>
  <c r="S1138" i="2" s="1"/>
  <c r="H1138" i="2"/>
  <c r="O1138" i="2" s="1"/>
  <c r="R1138" i="2" s="1"/>
  <c r="F1138" i="2"/>
  <c r="K1138" i="2" s="1"/>
  <c r="W1138" i="2" s="1"/>
  <c r="E1138" i="2"/>
  <c r="D1138" i="2"/>
  <c r="I1138" i="2" s="1"/>
  <c r="U1138" i="2" s="1"/>
  <c r="H1137" i="2"/>
  <c r="F1137" i="2"/>
  <c r="E1137" i="2"/>
  <c r="D1137" i="2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Q1135" i="2"/>
  <c r="T1135" i="2" s="1"/>
  <c r="H1135" i="2"/>
  <c r="O1135" i="2" s="1"/>
  <c r="R1135" i="2" s="1"/>
  <c r="F1135" i="2"/>
  <c r="E1135" i="2"/>
  <c r="J1135" i="2" s="1"/>
  <c r="V1135" i="2" s="1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Q1131" i="2"/>
  <c r="T1131" i="2" s="1"/>
  <c r="H1131" i="2"/>
  <c r="O1131" i="2" s="1"/>
  <c r="R1131" i="2" s="1"/>
  <c r="F1131" i="2"/>
  <c r="E1131" i="2"/>
  <c r="J1131" i="2" s="1"/>
  <c r="V1131" i="2" s="1"/>
  <c r="D1131" i="2"/>
  <c r="P1130" i="2"/>
  <c r="S1130" i="2" s="1"/>
  <c r="H1130" i="2"/>
  <c r="O1130" i="2" s="1"/>
  <c r="R1130" i="2" s="1"/>
  <c r="F1130" i="2"/>
  <c r="K1130" i="2" s="1"/>
  <c r="W1130" i="2" s="1"/>
  <c r="E1130" i="2"/>
  <c r="D1130" i="2"/>
  <c r="I1130" i="2" s="1"/>
  <c r="U1130" i="2" s="1"/>
  <c r="H1129" i="2"/>
  <c r="F1129" i="2"/>
  <c r="E1129" i="2"/>
  <c r="D1129" i="2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Q1127" i="2"/>
  <c r="T1127" i="2" s="1"/>
  <c r="H1127" i="2"/>
  <c r="O1127" i="2" s="1"/>
  <c r="R1127" i="2" s="1"/>
  <c r="F1127" i="2"/>
  <c r="E1127" i="2"/>
  <c r="J1127" i="2" s="1"/>
  <c r="V1127" i="2" s="1"/>
  <c r="D1127" i="2"/>
  <c r="P1126" i="2"/>
  <c r="S1126" i="2" s="1"/>
  <c r="H1126" i="2"/>
  <c r="O1126" i="2" s="1"/>
  <c r="R1126" i="2" s="1"/>
  <c r="F1126" i="2"/>
  <c r="K1126" i="2" s="1"/>
  <c r="W1126" i="2" s="1"/>
  <c r="E1126" i="2"/>
  <c r="D1126" i="2"/>
  <c r="I1126" i="2" s="1"/>
  <c r="U1126" i="2" s="1"/>
  <c r="H1125" i="2"/>
  <c r="F1125" i="2"/>
  <c r="E1125" i="2"/>
  <c r="D1125" i="2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Q1123" i="2"/>
  <c r="T1123" i="2" s="1"/>
  <c r="H1123" i="2"/>
  <c r="O1123" i="2" s="1"/>
  <c r="R1123" i="2" s="1"/>
  <c r="F1123" i="2"/>
  <c r="E1123" i="2"/>
  <c r="J1123" i="2" s="1"/>
  <c r="V1123" i="2" s="1"/>
  <c r="D1123" i="2"/>
  <c r="P1122" i="2"/>
  <c r="S1122" i="2" s="1"/>
  <c r="H1122" i="2"/>
  <c r="O1122" i="2" s="1"/>
  <c r="R1122" i="2" s="1"/>
  <c r="F1122" i="2"/>
  <c r="K1122" i="2" s="1"/>
  <c r="W1122" i="2" s="1"/>
  <c r="E1122" i="2"/>
  <c r="D1122" i="2"/>
  <c r="I1122" i="2" s="1"/>
  <c r="U1122" i="2" s="1"/>
  <c r="H1121" i="2"/>
  <c r="F1121" i="2"/>
  <c r="E1121" i="2"/>
  <c r="D1121" i="2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Q1119" i="2"/>
  <c r="T1119" i="2" s="1"/>
  <c r="H1119" i="2"/>
  <c r="O1119" i="2" s="1"/>
  <c r="R1119" i="2" s="1"/>
  <c r="F1119" i="2"/>
  <c r="E1119" i="2"/>
  <c r="J1119" i="2" s="1"/>
  <c r="V1119" i="2" s="1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Q1115" i="2"/>
  <c r="T1115" i="2" s="1"/>
  <c r="H1115" i="2"/>
  <c r="O1115" i="2" s="1"/>
  <c r="R1115" i="2" s="1"/>
  <c r="F1115" i="2"/>
  <c r="E1115" i="2"/>
  <c r="J1115" i="2" s="1"/>
  <c r="V1115" i="2" s="1"/>
  <c r="D1115" i="2"/>
  <c r="P1114" i="2"/>
  <c r="S1114" i="2" s="1"/>
  <c r="H1114" i="2"/>
  <c r="O1114" i="2" s="1"/>
  <c r="R1114" i="2" s="1"/>
  <c r="F1114" i="2"/>
  <c r="K1114" i="2" s="1"/>
  <c r="W1114" i="2" s="1"/>
  <c r="E1114" i="2"/>
  <c r="D1114" i="2"/>
  <c r="I1114" i="2" s="1"/>
  <c r="U1114" i="2" s="1"/>
  <c r="H1113" i="2"/>
  <c r="F1113" i="2"/>
  <c r="E1113" i="2"/>
  <c r="D1113" i="2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Q1111" i="2"/>
  <c r="T1111" i="2" s="1"/>
  <c r="H1111" i="2"/>
  <c r="O1111" i="2" s="1"/>
  <c r="R1111" i="2" s="1"/>
  <c r="F1111" i="2"/>
  <c r="E1111" i="2"/>
  <c r="J1111" i="2" s="1"/>
  <c r="V1111" i="2" s="1"/>
  <c r="D1111" i="2"/>
  <c r="P1110" i="2"/>
  <c r="S1110" i="2" s="1"/>
  <c r="H1110" i="2"/>
  <c r="O1110" i="2" s="1"/>
  <c r="R1110" i="2" s="1"/>
  <c r="F1110" i="2"/>
  <c r="K1110" i="2" s="1"/>
  <c r="W1110" i="2" s="1"/>
  <c r="E1110" i="2"/>
  <c r="D1110" i="2"/>
  <c r="I1110" i="2" s="1"/>
  <c r="U1110" i="2" s="1"/>
  <c r="H1109" i="2"/>
  <c r="F1109" i="2"/>
  <c r="E1109" i="2"/>
  <c r="D1109" i="2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Q1107" i="2"/>
  <c r="T1107" i="2" s="1"/>
  <c r="H1107" i="2"/>
  <c r="O1107" i="2" s="1"/>
  <c r="R1107" i="2" s="1"/>
  <c r="F1107" i="2"/>
  <c r="E1107" i="2"/>
  <c r="J1107" i="2" s="1"/>
  <c r="V1107" i="2" s="1"/>
  <c r="D1107" i="2"/>
  <c r="P1106" i="2"/>
  <c r="S1106" i="2" s="1"/>
  <c r="H1106" i="2"/>
  <c r="O1106" i="2" s="1"/>
  <c r="R1106" i="2" s="1"/>
  <c r="F1106" i="2"/>
  <c r="K1106" i="2" s="1"/>
  <c r="W1106" i="2" s="1"/>
  <c r="E1106" i="2"/>
  <c r="D1106" i="2"/>
  <c r="I1106" i="2" s="1"/>
  <c r="U1106" i="2" s="1"/>
  <c r="H1105" i="2"/>
  <c r="F1105" i="2"/>
  <c r="E1105" i="2"/>
  <c r="D1105" i="2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Q1103" i="2"/>
  <c r="T1103" i="2" s="1"/>
  <c r="H1103" i="2"/>
  <c r="O1103" i="2" s="1"/>
  <c r="R1103" i="2" s="1"/>
  <c r="F1103" i="2"/>
  <c r="E1103" i="2"/>
  <c r="J1103" i="2" s="1"/>
  <c r="V1103" i="2" s="1"/>
  <c r="D1103" i="2"/>
  <c r="P1102" i="2"/>
  <c r="S1102" i="2" s="1"/>
  <c r="H1102" i="2"/>
  <c r="O1102" i="2" s="1"/>
  <c r="R1102" i="2" s="1"/>
  <c r="F1102" i="2"/>
  <c r="K1102" i="2" s="1"/>
  <c r="W1102" i="2" s="1"/>
  <c r="E1102" i="2"/>
  <c r="D1102" i="2"/>
  <c r="I1102" i="2" s="1"/>
  <c r="U1102" i="2" s="1"/>
  <c r="H1101" i="2"/>
  <c r="F1101" i="2"/>
  <c r="E1101" i="2"/>
  <c r="D1101" i="2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Q1099" i="2"/>
  <c r="T1099" i="2" s="1"/>
  <c r="H1099" i="2"/>
  <c r="O1099" i="2" s="1"/>
  <c r="R1099" i="2" s="1"/>
  <c r="F1099" i="2"/>
  <c r="E1099" i="2"/>
  <c r="J1099" i="2" s="1"/>
  <c r="V1099" i="2" s="1"/>
  <c r="D1099" i="2"/>
  <c r="P1098" i="2"/>
  <c r="S1098" i="2" s="1"/>
  <c r="H1098" i="2"/>
  <c r="O1098" i="2" s="1"/>
  <c r="R1098" i="2" s="1"/>
  <c r="F1098" i="2"/>
  <c r="K1098" i="2" s="1"/>
  <c r="W1098" i="2" s="1"/>
  <c r="E1098" i="2"/>
  <c r="D1098" i="2"/>
  <c r="I1098" i="2" s="1"/>
  <c r="U1098" i="2" s="1"/>
  <c r="H1097" i="2"/>
  <c r="F1097" i="2"/>
  <c r="E1097" i="2"/>
  <c r="J1097" i="2" s="1"/>
  <c r="V1097" i="2" s="1"/>
  <c r="D1097" i="2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P1094" i="2"/>
  <c r="S1094" i="2" s="1"/>
  <c r="H1094" i="2"/>
  <c r="O1094" i="2" s="1"/>
  <c r="R1094" i="2" s="1"/>
  <c r="F1094" i="2"/>
  <c r="K1094" i="2" s="1"/>
  <c r="W1094" i="2" s="1"/>
  <c r="E1094" i="2"/>
  <c r="D1094" i="2"/>
  <c r="I1094" i="2" s="1"/>
  <c r="U1094" i="2" s="1"/>
  <c r="Q1093" i="2"/>
  <c r="T1093" i="2" s="1"/>
  <c r="H1093" i="2"/>
  <c r="F1093" i="2"/>
  <c r="E1093" i="2"/>
  <c r="J1093" i="2" s="1"/>
  <c r="V1093" i="2" s="1"/>
  <c r="D1093" i="2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Q1091" i="2"/>
  <c r="T1091" i="2" s="1"/>
  <c r="H1091" i="2"/>
  <c r="F1091" i="2"/>
  <c r="E1091" i="2"/>
  <c r="J1091" i="2" s="1"/>
  <c r="V1091" i="2" s="1"/>
  <c r="D1091" i="2"/>
  <c r="P1090" i="2"/>
  <c r="S1090" i="2" s="1"/>
  <c r="H1090" i="2"/>
  <c r="O1090" i="2" s="1"/>
  <c r="R1090" i="2" s="1"/>
  <c r="F1090" i="2"/>
  <c r="K1090" i="2" s="1"/>
  <c r="W1090" i="2" s="1"/>
  <c r="E1090" i="2"/>
  <c r="D1090" i="2"/>
  <c r="I1090" i="2" s="1"/>
  <c r="U1090" i="2" s="1"/>
  <c r="H1089" i="2"/>
  <c r="F1089" i="2"/>
  <c r="E1089" i="2"/>
  <c r="D1089" i="2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H1087" i="2"/>
  <c r="F1087" i="2"/>
  <c r="E1087" i="2"/>
  <c r="D1087" i="2"/>
  <c r="P1086" i="2"/>
  <c r="S1086" i="2" s="1"/>
  <c r="H1086" i="2"/>
  <c r="O1086" i="2" s="1"/>
  <c r="R1086" i="2" s="1"/>
  <c r="F1086" i="2"/>
  <c r="K1086" i="2" s="1"/>
  <c r="W1086" i="2" s="1"/>
  <c r="E1086" i="2"/>
  <c r="D1086" i="2"/>
  <c r="I1086" i="2" s="1"/>
  <c r="U1086" i="2" s="1"/>
  <c r="Q1085" i="2"/>
  <c r="T1085" i="2" s="1"/>
  <c r="H1085" i="2"/>
  <c r="F1085" i="2"/>
  <c r="E1085" i="2"/>
  <c r="D1085" i="2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P1080" i="2"/>
  <c r="S1080" i="2" s="1"/>
  <c r="H1080" i="2"/>
  <c r="O1080" i="2" s="1"/>
  <c r="R1080" i="2" s="1"/>
  <c r="F1080" i="2"/>
  <c r="K1080" i="2" s="1"/>
  <c r="W1080" i="2" s="1"/>
  <c r="E1080" i="2"/>
  <c r="D1080" i="2"/>
  <c r="I1080" i="2" s="1"/>
  <c r="U1080" i="2" s="1"/>
  <c r="Q1079" i="2"/>
  <c r="T1079" i="2" s="1"/>
  <c r="H1079" i="2"/>
  <c r="F1079" i="2"/>
  <c r="K1079" i="2" s="1"/>
  <c r="W1079" i="2" s="1"/>
  <c r="E1079" i="2"/>
  <c r="D1079" i="2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Q1073" i="2"/>
  <c r="T1073" i="2" s="1"/>
  <c r="P1073" i="2"/>
  <c r="S1073" i="2" s="1"/>
  <c r="H1073" i="2"/>
  <c r="O1073" i="2" s="1"/>
  <c r="R1073" i="2" s="1"/>
  <c r="F1073" i="2"/>
  <c r="E1073" i="2"/>
  <c r="J1073" i="2" s="1"/>
  <c r="V1073" i="2" s="1"/>
  <c r="D1073" i="2"/>
  <c r="I1073" i="2" s="1"/>
  <c r="U1073" i="2" s="1"/>
  <c r="H1072" i="2"/>
  <c r="F1072" i="2"/>
  <c r="K1072" i="2" s="1"/>
  <c r="W1072" i="2" s="1"/>
  <c r="E1072" i="2"/>
  <c r="D1072" i="2"/>
  <c r="I1072" i="2" s="1"/>
  <c r="U1072" i="2" s="1"/>
  <c r="Q1071" i="2"/>
  <c r="T1071" i="2" s="1"/>
  <c r="H1071" i="2"/>
  <c r="F1071" i="2"/>
  <c r="K1071" i="2" s="1"/>
  <c r="W1071" i="2" s="1"/>
  <c r="E1071" i="2"/>
  <c r="J1071" i="2" s="1"/>
  <c r="V1071" i="2" s="1"/>
  <c r="D1071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Q1069" i="2"/>
  <c r="T1069" i="2" s="1"/>
  <c r="H1069" i="2"/>
  <c r="O1069" i="2" s="1"/>
  <c r="R1069" i="2" s="1"/>
  <c r="F1069" i="2"/>
  <c r="E1069" i="2"/>
  <c r="J1069" i="2" s="1"/>
  <c r="V1069" i="2" s="1"/>
  <c r="D1069" i="2"/>
  <c r="H1068" i="2"/>
  <c r="F1068" i="2"/>
  <c r="E1068" i="2"/>
  <c r="D1068" i="2"/>
  <c r="H1067" i="2"/>
  <c r="F1067" i="2"/>
  <c r="E1067" i="2"/>
  <c r="J1067" i="2" s="1"/>
  <c r="V1067" i="2" s="1"/>
  <c r="D1067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H1065" i="2"/>
  <c r="O1065" i="2" s="1"/>
  <c r="R1065" i="2" s="1"/>
  <c r="F1065" i="2"/>
  <c r="E1065" i="2"/>
  <c r="D1065" i="2"/>
  <c r="U1064" i="2"/>
  <c r="H1064" i="2"/>
  <c r="O1064" i="2" s="1"/>
  <c r="R1064" i="2" s="1"/>
  <c r="F1064" i="2"/>
  <c r="K1064" i="2" s="1"/>
  <c r="W1064" i="2" s="1"/>
  <c r="E1064" i="2"/>
  <c r="D1064" i="2"/>
  <c r="I1064" i="2" s="1"/>
  <c r="Q1063" i="2"/>
  <c r="T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Q1059" i="2"/>
  <c r="T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K1056" i="2" s="1"/>
  <c r="W1056" i="2" s="1"/>
  <c r="E1056" i="2"/>
  <c r="D1056" i="2"/>
  <c r="Q1055" i="2"/>
  <c r="T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H1053" i="2"/>
  <c r="O1053" i="2" s="1"/>
  <c r="R1053" i="2" s="1"/>
  <c r="F1053" i="2"/>
  <c r="E1053" i="2"/>
  <c r="D1053" i="2"/>
  <c r="H1052" i="2"/>
  <c r="O1052" i="2" s="1"/>
  <c r="R1052" i="2" s="1"/>
  <c r="F1052" i="2"/>
  <c r="K1052" i="2" s="1"/>
  <c r="W1052" i="2" s="1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Q1047" i="2"/>
  <c r="T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Q1043" i="2"/>
  <c r="T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K1040" i="2" s="1"/>
  <c r="W1040" i="2" s="1"/>
  <c r="E1040" i="2"/>
  <c r="D1040" i="2"/>
  <c r="Q1039" i="2"/>
  <c r="T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8" i="2" s="1"/>
  <c r="H1037" i="2"/>
  <c r="O1037" i="2" s="1"/>
  <c r="R1037" i="2" s="1"/>
  <c r="F1037" i="2"/>
  <c r="E1037" i="2"/>
  <c r="D1037" i="2"/>
  <c r="H1036" i="2"/>
  <c r="O1036" i="2" s="1"/>
  <c r="R1036" i="2" s="1"/>
  <c r="F1036" i="2"/>
  <c r="K1036" i="2" s="1"/>
  <c r="W1036" i="2" s="1"/>
  <c r="E1036" i="2"/>
  <c r="D1036" i="2"/>
  <c r="Q1035" i="2"/>
  <c r="T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4" i="2" s="1"/>
  <c r="H1033" i="2"/>
  <c r="O1033" i="2" s="1"/>
  <c r="R1033" i="2" s="1"/>
  <c r="F1033" i="2"/>
  <c r="E1033" i="2"/>
  <c r="D1033" i="2"/>
  <c r="H1032" i="2"/>
  <c r="O1032" i="2" s="1"/>
  <c r="R1032" i="2" s="1"/>
  <c r="F1032" i="2"/>
  <c r="K1032" i="2" s="1"/>
  <c r="W1032" i="2" s="1"/>
  <c r="E1032" i="2"/>
  <c r="D1032" i="2"/>
  <c r="Q1031" i="2"/>
  <c r="T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Q1027" i="2"/>
  <c r="T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K1024" i="2" s="1"/>
  <c r="W1024" i="2" s="1"/>
  <c r="E1024" i="2"/>
  <c r="D1024" i="2"/>
  <c r="Q1023" i="2"/>
  <c r="T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2" i="2" s="1"/>
  <c r="H1021" i="2"/>
  <c r="O1021" i="2" s="1"/>
  <c r="R1021" i="2" s="1"/>
  <c r="F1021" i="2"/>
  <c r="E1021" i="2"/>
  <c r="D1021" i="2"/>
  <c r="H1020" i="2"/>
  <c r="O1020" i="2" s="1"/>
  <c r="R1020" i="2" s="1"/>
  <c r="F1020" i="2"/>
  <c r="K1020" i="2" s="1"/>
  <c r="W1020" i="2" s="1"/>
  <c r="E1020" i="2"/>
  <c r="D1020" i="2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Q1016" i="2"/>
  <c r="T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Q1015" i="2"/>
  <c r="T1015" i="2" s="1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H1014" i="2"/>
  <c r="F1014" i="2"/>
  <c r="E1014" i="2"/>
  <c r="D1014" i="2"/>
  <c r="H1013" i="2"/>
  <c r="O1013" i="2" s="1"/>
  <c r="R1013" i="2" s="1"/>
  <c r="F1013" i="2"/>
  <c r="K1013" i="2" s="1"/>
  <c r="W1013" i="2" s="1"/>
  <c r="E1013" i="2"/>
  <c r="D1013" i="2"/>
  <c r="Q1012" i="2"/>
  <c r="T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Q1011" i="2"/>
  <c r="T1011" i="2" s="1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H1010" i="2"/>
  <c r="F1010" i="2"/>
  <c r="E1010" i="2"/>
  <c r="D1010" i="2"/>
  <c r="H1009" i="2"/>
  <c r="O1009" i="2" s="1"/>
  <c r="R1009" i="2" s="1"/>
  <c r="F1009" i="2"/>
  <c r="K1009" i="2" s="1"/>
  <c r="W1009" i="2" s="1"/>
  <c r="E1009" i="2"/>
  <c r="D1009" i="2"/>
  <c r="Q1008" i="2"/>
  <c r="T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Q1007" i="2"/>
  <c r="T1007" i="2" s="1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H1006" i="2"/>
  <c r="F1006" i="2"/>
  <c r="E1006" i="2"/>
  <c r="D1006" i="2"/>
  <c r="H1005" i="2"/>
  <c r="O1005" i="2" s="1"/>
  <c r="R1005" i="2" s="1"/>
  <c r="F1005" i="2"/>
  <c r="K1005" i="2" s="1"/>
  <c r="W1005" i="2" s="1"/>
  <c r="E1005" i="2"/>
  <c r="D1005" i="2"/>
  <c r="Q1004" i="2"/>
  <c r="T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Q1003" i="2"/>
  <c r="T1003" i="2" s="1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Q1000" i="2"/>
  <c r="T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Q999" i="2"/>
  <c r="T999" i="2" s="1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H998" i="2"/>
  <c r="F998" i="2"/>
  <c r="E998" i="2"/>
  <c r="D998" i="2"/>
  <c r="H997" i="2"/>
  <c r="F997" i="2"/>
  <c r="E997" i="2"/>
  <c r="D997" i="2"/>
  <c r="T996" i="2"/>
  <c r="Q996" i="2"/>
  <c r="P996" i="2"/>
  <c r="S996" i="2" s="1"/>
  <c r="K996" i="2"/>
  <c r="W996" i="2" s="1"/>
  <c r="H996" i="2"/>
  <c r="O996" i="2" s="1"/>
  <c r="R996" i="2" s="1"/>
  <c r="F996" i="2"/>
  <c r="E996" i="2"/>
  <c r="J996" i="2" s="1"/>
  <c r="V996" i="2" s="1"/>
  <c r="D996" i="2"/>
  <c r="I996" i="2" s="1"/>
  <c r="U996" i="2" s="1"/>
  <c r="Q995" i="2"/>
  <c r="T995" i="2" s="1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H994" i="2"/>
  <c r="F994" i="2"/>
  <c r="E994" i="2"/>
  <c r="D994" i="2"/>
  <c r="H993" i="2"/>
  <c r="F993" i="2"/>
  <c r="E993" i="2"/>
  <c r="D993" i="2"/>
  <c r="T992" i="2"/>
  <c r="Q992" i="2"/>
  <c r="P992" i="2"/>
  <c r="S992" i="2" s="1"/>
  <c r="K992" i="2"/>
  <c r="W992" i="2" s="1"/>
  <c r="H992" i="2"/>
  <c r="O992" i="2" s="1"/>
  <c r="R992" i="2" s="1"/>
  <c r="F992" i="2"/>
  <c r="E992" i="2"/>
  <c r="J992" i="2" s="1"/>
  <c r="V992" i="2" s="1"/>
  <c r="D992" i="2"/>
  <c r="I992" i="2" s="1"/>
  <c r="U992" i="2" s="1"/>
  <c r="H991" i="2"/>
  <c r="F991" i="2"/>
  <c r="E991" i="2"/>
  <c r="D991" i="2"/>
  <c r="Q990" i="2"/>
  <c r="T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H989" i="2"/>
  <c r="O989" i="2" s="1"/>
  <c r="R989" i="2" s="1"/>
  <c r="F989" i="2"/>
  <c r="K989" i="2" s="1"/>
  <c r="W989" i="2" s="1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H982" i="2"/>
  <c r="F982" i="2"/>
  <c r="E982" i="2"/>
  <c r="D982" i="2"/>
  <c r="H981" i="2"/>
  <c r="O981" i="2" s="1"/>
  <c r="R981" i="2" s="1"/>
  <c r="F981" i="2"/>
  <c r="K981" i="2" s="1"/>
  <c r="W981" i="2" s="1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K975" i="2" s="1"/>
  <c r="W975" i="2" s="1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K973" i="2" s="1"/>
  <c r="W973" i="2" s="1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H967" i="2"/>
  <c r="O967" i="2" s="1"/>
  <c r="R967" i="2" s="1"/>
  <c r="F967" i="2"/>
  <c r="K967" i="2" s="1"/>
  <c r="W967" i="2" s="1"/>
  <c r="E967" i="2"/>
  <c r="J967" i="2" s="1"/>
  <c r="V967" i="2" s="1"/>
  <c r="D967" i="2"/>
  <c r="H966" i="2"/>
  <c r="F966" i="2"/>
  <c r="E966" i="2"/>
  <c r="D966" i="2"/>
  <c r="H965" i="2"/>
  <c r="O965" i="2" s="1"/>
  <c r="R965" i="2" s="1"/>
  <c r="F965" i="2"/>
  <c r="K965" i="2" s="1"/>
  <c r="W965" i="2" s="1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H959" i="2"/>
  <c r="O959" i="2" s="1"/>
  <c r="R959" i="2" s="1"/>
  <c r="F959" i="2"/>
  <c r="K959" i="2" s="1"/>
  <c r="W959" i="2" s="1"/>
  <c r="E959" i="2"/>
  <c r="J959" i="2" s="1"/>
  <c r="V959" i="2" s="1"/>
  <c r="D959" i="2"/>
  <c r="H958" i="2"/>
  <c r="F958" i="2"/>
  <c r="E958" i="2"/>
  <c r="D958" i="2"/>
  <c r="H957" i="2"/>
  <c r="O957" i="2" s="1"/>
  <c r="R957" i="2" s="1"/>
  <c r="F957" i="2"/>
  <c r="K957" i="2" s="1"/>
  <c r="W957" i="2" s="1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J943" i="2" s="1"/>
  <c r="V943" i="2" s="1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J935" i="2" s="1"/>
  <c r="V935" i="2" s="1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H927" i="2"/>
  <c r="O927" i="2" s="1"/>
  <c r="R927" i="2" s="1"/>
  <c r="F927" i="2"/>
  <c r="K927" i="2" s="1"/>
  <c r="W927" i="2" s="1"/>
  <c r="E927" i="2"/>
  <c r="J927" i="2" s="1"/>
  <c r="V927" i="2" s="1"/>
  <c r="D927" i="2"/>
  <c r="H926" i="2"/>
  <c r="F926" i="2"/>
  <c r="E926" i="2"/>
  <c r="D926" i="2"/>
  <c r="H925" i="2"/>
  <c r="O925" i="2" s="1"/>
  <c r="R925" i="2" s="1"/>
  <c r="F925" i="2"/>
  <c r="K925" i="2" s="1"/>
  <c r="W925" i="2" s="1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H919" i="2"/>
  <c r="O919" i="2" s="1"/>
  <c r="R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O917" i="2" s="1"/>
  <c r="R917" i="2" s="1"/>
  <c r="F917" i="2"/>
  <c r="K917" i="2" s="1"/>
  <c r="W917" i="2" s="1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K911" i="2" s="1"/>
  <c r="W911" i="2" s="1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K909" i="2" s="1"/>
  <c r="W909" i="2" s="1"/>
  <c r="E909" i="2"/>
  <c r="D909" i="2"/>
  <c r="K908" i="2"/>
  <c r="W908" i="2" s="1"/>
  <c r="H908" i="2"/>
  <c r="O908" i="2" s="1"/>
  <c r="R908" i="2" s="1"/>
  <c r="F908" i="2"/>
  <c r="E908" i="2"/>
  <c r="J908" i="2" s="1"/>
  <c r="V908" i="2" s="1"/>
  <c r="D908" i="2"/>
  <c r="I908" i="2" s="1"/>
  <c r="U908" i="2" s="1"/>
  <c r="H907" i="2"/>
  <c r="F907" i="2"/>
  <c r="E907" i="2"/>
  <c r="D907" i="2"/>
  <c r="Q906" i="2"/>
  <c r="T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Q905" i="2"/>
  <c r="T905" i="2" s="1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H904" i="2"/>
  <c r="O904" i="2" s="1"/>
  <c r="R904" i="2" s="1"/>
  <c r="F904" i="2"/>
  <c r="K904" i="2" s="1"/>
  <c r="W904" i="2" s="1"/>
  <c r="E904" i="2"/>
  <c r="D904" i="2"/>
  <c r="Q903" i="2"/>
  <c r="T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H899" i="2"/>
  <c r="F899" i="2"/>
  <c r="E899" i="2"/>
  <c r="D899" i="2"/>
  <c r="Q898" i="2"/>
  <c r="T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Q897" i="2"/>
  <c r="T897" i="2" s="1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H896" i="2"/>
  <c r="O896" i="2" s="1"/>
  <c r="R896" i="2" s="1"/>
  <c r="F896" i="2"/>
  <c r="K896" i="2" s="1"/>
  <c r="W896" i="2" s="1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H891" i="2"/>
  <c r="F891" i="2"/>
  <c r="E891" i="2"/>
  <c r="D891" i="2"/>
  <c r="Q890" i="2"/>
  <c r="T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Q889" i="2"/>
  <c r="T889" i="2" s="1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Q887" i="2"/>
  <c r="T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P886" i="2"/>
  <c r="S886" i="2" s="1"/>
  <c r="H886" i="2"/>
  <c r="F886" i="2"/>
  <c r="E886" i="2"/>
  <c r="D886" i="2"/>
  <c r="I886" i="2" s="1"/>
  <c r="U886" i="2" s="1"/>
  <c r="H885" i="2"/>
  <c r="F885" i="2"/>
  <c r="K885" i="2" s="1"/>
  <c r="W885" i="2" s="1"/>
  <c r="E885" i="2"/>
  <c r="D885" i="2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P883" i="2"/>
  <c r="S883" i="2" s="1"/>
  <c r="H883" i="2"/>
  <c r="F883" i="2"/>
  <c r="E883" i="2"/>
  <c r="D883" i="2"/>
  <c r="I883" i="2" s="1"/>
  <c r="U883" i="2" s="1"/>
  <c r="Q882" i="2"/>
  <c r="T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Q881" i="2"/>
  <c r="T881" i="2" s="1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T879" i="2"/>
  <c r="Q879" i="2"/>
  <c r="H879" i="2"/>
  <c r="O879" i="2" s="1"/>
  <c r="R879" i="2" s="1"/>
  <c r="F879" i="2"/>
  <c r="K879" i="2" s="1"/>
  <c r="W879" i="2" s="1"/>
  <c r="E879" i="2"/>
  <c r="J879" i="2" s="1"/>
  <c r="V879" i="2" s="1"/>
  <c r="D879" i="2"/>
  <c r="H878" i="2"/>
  <c r="F878" i="2"/>
  <c r="E878" i="2"/>
  <c r="D878" i="2"/>
  <c r="H877" i="2"/>
  <c r="F877" i="2"/>
  <c r="E877" i="2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P875" i="2"/>
  <c r="S875" i="2" s="1"/>
  <c r="H875" i="2"/>
  <c r="O875" i="2" s="1"/>
  <c r="R875" i="2" s="1"/>
  <c r="F875" i="2"/>
  <c r="E875" i="2"/>
  <c r="D875" i="2"/>
  <c r="I875" i="2" s="1"/>
  <c r="U875" i="2" s="1"/>
  <c r="Q874" i="2"/>
  <c r="T874" i="2" s="1"/>
  <c r="H874" i="2"/>
  <c r="F874" i="2"/>
  <c r="K874" i="2" s="1"/>
  <c r="W874" i="2" s="1"/>
  <c r="E874" i="2"/>
  <c r="J874" i="2" s="1"/>
  <c r="V874" i="2" s="1"/>
  <c r="D874" i="2"/>
  <c r="Q873" i="2"/>
  <c r="T873" i="2" s="1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P872" i="2"/>
  <c r="S872" i="2" s="1"/>
  <c r="H872" i="2"/>
  <c r="F872" i="2"/>
  <c r="K872" i="2" s="1"/>
  <c r="W872" i="2" s="1"/>
  <c r="E872" i="2"/>
  <c r="D872" i="2"/>
  <c r="I872" i="2" s="1"/>
  <c r="U872" i="2" s="1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H867" i="2"/>
  <c r="O867" i="2" s="1"/>
  <c r="R867" i="2" s="1"/>
  <c r="F867" i="2"/>
  <c r="E867" i="2"/>
  <c r="D867" i="2"/>
  <c r="Q866" i="2"/>
  <c r="T866" i="2" s="1"/>
  <c r="H866" i="2"/>
  <c r="F866" i="2"/>
  <c r="E866" i="2"/>
  <c r="D866" i="2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P863" i="2"/>
  <c r="S863" i="2" s="1"/>
  <c r="H863" i="2"/>
  <c r="O863" i="2" s="1"/>
  <c r="R863" i="2" s="1"/>
  <c r="F863" i="2"/>
  <c r="E863" i="2"/>
  <c r="D863" i="2"/>
  <c r="I863" i="2" s="1"/>
  <c r="U863" i="2" s="1"/>
  <c r="Q862" i="2"/>
  <c r="T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T859" i="2"/>
  <c r="Q859" i="2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P858" i="2"/>
  <c r="S858" i="2" s="1"/>
  <c r="H858" i="2"/>
  <c r="O858" i="2" s="1"/>
  <c r="R858" i="2" s="1"/>
  <c r="F858" i="2"/>
  <c r="E858" i="2"/>
  <c r="D858" i="2"/>
  <c r="I858" i="2" s="1"/>
  <c r="U858" i="2" s="1"/>
  <c r="H857" i="2"/>
  <c r="O857" i="2" s="1"/>
  <c r="R857" i="2" s="1"/>
  <c r="F857" i="2"/>
  <c r="E857" i="2"/>
  <c r="D857" i="2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P855" i="2"/>
  <c r="S855" i="2" s="1"/>
  <c r="H855" i="2"/>
  <c r="O855" i="2" s="1"/>
  <c r="R855" i="2" s="1"/>
  <c r="F855" i="2"/>
  <c r="E855" i="2"/>
  <c r="D855" i="2"/>
  <c r="I855" i="2" s="1"/>
  <c r="U855" i="2" s="1"/>
  <c r="Q854" i="2"/>
  <c r="T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Q853" i="2"/>
  <c r="T853" i="2" s="1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H852" i="2"/>
  <c r="O852" i="2" s="1"/>
  <c r="R852" i="2" s="1"/>
  <c r="F852" i="2"/>
  <c r="E852" i="2"/>
  <c r="D852" i="2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O850" i="2"/>
  <c r="R850" i="2" s="1"/>
  <c r="H850" i="2"/>
  <c r="P850" i="2" s="1"/>
  <c r="S850" i="2" s="1"/>
  <c r="F850" i="2"/>
  <c r="E850" i="2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Q846" i="2"/>
  <c r="T846" i="2" s="1"/>
  <c r="H846" i="2"/>
  <c r="P846" i="2" s="1"/>
  <c r="S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H838" i="2"/>
  <c r="P838" i="2" s="1"/>
  <c r="S838" i="2" s="1"/>
  <c r="F838" i="2"/>
  <c r="E838" i="2"/>
  <c r="D838" i="2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O834" i="2"/>
  <c r="R834" i="2" s="1"/>
  <c r="H834" i="2"/>
  <c r="P834" i="2" s="1"/>
  <c r="S834" i="2" s="1"/>
  <c r="F834" i="2"/>
  <c r="E834" i="2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Q830" i="2"/>
  <c r="T830" i="2" s="1"/>
  <c r="O830" i="2"/>
  <c r="R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K826" i="2" s="1"/>
  <c r="W826" i="2" s="1"/>
  <c r="E826" i="2"/>
  <c r="J826" i="2" s="1"/>
  <c r="V826" i="2" s="1"/>
  <c r="D826" i="2"/>
  <c r="I826" i="2" s="1"/>
  <c r="U826" i="2" s="1"/>
  <c r="H825" i="2"/>
  <c r="Q825" i="2" s="1"/>
  <c r="T825" i="2" s="1"/>
  <c r="F825" i="2"/>
  <c r="E825" i="2"/>
  <c r="D825" i="2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H822" i="2"/>
  <c r="P822" i="2" s="1"/>
  <c r="S822" i="2" s="1"/>
  <c r="F822" i="2"/>
  <c r="E822" i="2"/>
  <c r="D822" i="2"/>
  <c r="O821" i="2"/>
  <c r="R821" i="2" s="1"/>
  <c r="H821" i="2"/>
  <c r="Q821" i="2" s="1"/>
  <c r="T821" i="2" s="1"/>
  <c r="F821" i="2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O818" i="2"/>
  <c r="R818" i="2" s="1"/>
  <c r="H818" i="2"/>
  <c r="P818" i="2" s="1"/>
  <c r="S818" i="2" s="1"/>
  <c r="F818" i="2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Q814" i="2"/>
  <c r="T814" i="2" s="1"/>
  <c r="O814" i="2"/>
  <c r="R814" i="2" s="1"/>
  <c r="H814" i="2"/>
  <c r="P814" i="2" s="1"/>
  <c r="S814" i="2" s="1"/>
  <c r="F814" i="2"/>
  <c r="K814" i="2" s="1"/>
  <c r="W814" i="2" s="1"/>
  <c r="E814" i="2"/>
  <c r="J814" i="2" s="1"/>
  <c r="V814" i="2" s="1"/>
  <c r="D814" i="2"/>
  <c r="I814" i="2" s="1"/>
  <c r="U814" i="2" s="1"/>
  <c r="H813" i="2"/>
  <c r="Q813" i="2" s="1"/>
  <c r="T813" i="2" s="1"/>
  <c r="F813" i="2"/>
  <c r="K813" i="2" s="1"/>
  <c r="W813" i="2" s="1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K810" i="2" s="1"/>
  <c r="W810" i="2" s="1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Q806" i="2"/>
  <c r="T806" i="2" s="1"/>
  <c r="O806" i="2"/>
  <c r="R806" i="2" s="1"/>
  <c r="H806" i="2"/>
  <c r="P806" i="2" s="1"/>
  <c r="S806" i="2" s="1"/>
  <c r="F806" i="2"/>
  <c r="K806" i="2" s="1"/>
  <c r="W806" i="2" s="1"/>
  <c r="E806" i="2"/>
  <c r="J806" i="2" s="1"/>
  <c r="V806" i="2" s="1"/>
  <c r="D806" i="2"/>
  <c r="I806" i="2" s="1"/>
  <c r="U806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Q802" i="2"/>
  <c r="T802" i="2" s="1"/>
  <c r="O802" i="2"/>
  <c r="R802" i="2" s="1"/>
  <c r="H802" i="2"/>
  <c r="P802" i="2" s="1"/>
  <c r="S802" i="2" s="1"/>
  <c r="F802" i="2"/>
  <c r="K802" i="2" s="1"/>
  <c r="W802" i="2" s="1"/>
  <c r="E802" i="2"/>
  <c r="J802" i="2" s="1"/>
  <c r="V802" i="2" s="1"/>
  <c r="D802" i="2"/>
  <c r="I802" i="2" s="1"/>
  <c r="U802" i="2" s="1"/>
  <c r="H801" i="2"/>
  <c r="Q801" i="2" s="1"/>
  <c r="T801" i="2" s="1"/>
  <c r="F801" i="2"/>
  <c r="K801" i="2" s="1"/>
  <c r="W801" i="2" s="1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K798" i="2" s="1"/>
  <c r="W798" i="2" s="1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O793" i="2"/>
  <c r="R793" i="2" s="1"/>
  <c r="H793" i="2"/>
  <c r="Q793" i="2" s="1"/>
  <c r="T793" i="2" s="1"/>
  <c r="F793" i="2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Q790" i="2"/>
  <c r="T790" i="2" s="1"/>
  <c r="O790" i="2"/>
  <c r="R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H1292" i="1" s="1"/>
  <c r="P1292" i="1" s="1"/>
  <c r="C1292" i="1"/>
  <c r="G1292" i="1" s="1"/>
  <c r="O1292" i="1" s="1"/>
  <c r="AA1292" i="1" s="1"/>
  <c r="AB1292" i="1" s="1"/>
  <c r="Y1291" i="1"/>
  <c r="K1291" i="1"/>
  <c r="M1291" i="1" s="1"/>
  <c r="F1291" i="1"/>
  <c r="L1291" i="1" s="1"/>
  <c r="N1291" i="1" s="1"/>
  <c r="D1291" i="1"/>
  <c r="H1291" i="1" s="1"/>
  <c r="P1291" i="1" s="1"/>
  <c r="C1291" i="1"/>
  <c r="G1291" i="1" s="1"/>
  <c r="O1291" i="1" s="1"/>
  <c r="AA1291" i="1" s="1"/>
  <c r="AB1291" i="1" s="1"/>
  <c r="Y1290" i="1"/>
  <c r="K1290" i="1"/>
  <c r="M1290" i="1" s="1"/>
  <c r="G1290" i="1"/>
  <c r="O1290" i="1" s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H1288" i="1" s="1"/>
  <c r="P1288" i="1" s="1"/>
  <c r="C1288" i="1"/>
  <c r="G1288" i="1" s="1"/>
  <c r="O1288" i="1" s="1"/>
  <c r="AA1288" i="1" s="1"/>
  <c r="AB1288" i="1" s="1"/>
  <c r="Y1287" i="1"/>
  <c r="K1287" i="1"/>
  <c r="M1287" i="1" s="1"/>
  <c r="F1287" i="1"/>
  <c r="L1287" i="1" s="1"/>
  <c r="N1287" i="1" s="1"/>
  <c r="D1287" i="1"/>
  <c r="H1287" i="1" s="1"/>
  <c r="P1287" i="1" s="1"/>
  <c r="C1287" i="1"/>
  <c r="G1287" i="1" s="1"/>
  <c r="O1287" i="1" s="1"/>
  <c r="AA1287" i="1" s="1"/>
  <c r="AB1287" i="1" s="1"/>
  <c r="Y1286" i="1"/>
  <c r="K1286" i="1"/>
  <c r="M1286" i="1" s="1"/>
  <c r="G1286" i="1"/>
  <c r="O1286" i="1" s="1"/>
  <c r="AA1286" i="1" s="1"/>
  <c r="AB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AA1284" i="1" s="1"/>
  <c r="AB1284" i="1" s="1"/>
  <c r="Y1283" i="1"/>
  <c r="K1283" i="1"/>
  <c r="M1283" i="1" s="1"/>
  <c r="F1283" i="1"/>
  <c r="L1283" i="1" s="1"/>
  <c r="N1283" i="1" s="1"/>
  <c r="D1283" i="1"/>
  <c r="H1283" i="1" s="1"/>
  <c r="P1283" i="1" s="1"/>
  <c r="C1283" i="1"/>
  <c r="G1283" i="1" s="1"/>
  <c r="O1283" i="1" s="1"/>
  <c r="AA1283" i="1" s="1"/>
  <c r="AB1283" i="1" s="1"/>
  <c r="Y1282" i="1"/>
  <c r="K1282" i="1"/>
  <c r="M1282" i="1" s="1"/>
  <c r="G1282" i="1"/>
  <c r="O1282" i="1" s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H1280" i="1" s="1"/>
  <c r="P1280" i="1" s="1"/>
  <c r="C1280" i="1"/>
  <c r="G1280" i="1" s="1"/>
  <c r="O1280" i="1" s="1"/>
  <c r="AA1280" i="1" s="1"/>
  <c r="AB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AA1279" i="1" s="1"/>
  <c r="AB1279" i="1" s="1"/>
  <c r="Y1278" i="1"/>
  <c r="K1278" i="1"/>
  <c r="M1278" i="1" s="1"/>
  <c r="G1278" i="1"/>
  <c r="O1278" i="1" s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H1276" i="1" s="1"/>
  <c r="P1276" i="1" s="1"/>
  <c r="C1276" i="1"/>
  <c r="G1276" i="1" s="1"/>
  <c r="O1276" i="1" s="1"/>
  <c r="AA1276" i="1" s="1"/>
  <c r="AB1276" i="1" s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AA1275" i="1" s="1"/>
  <c r="AB1275" i="1" s="1"/>
  <c r="Y1274" i="1"/>
  <c r="K1274" i="1"/>
  <c r="M1274" i="1" s="1"/>
  <c r="G1274" i="1"/>
  <c r="O1274" i="1" s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H1272" i="1" s="1"/>
  <c r="P1272" i="1" s="1"/>
  <c r="C1272" i="1"/>
  <c r="G1272" i="1" s="1"/>
  <c r="O1272" i="1" s="1"/>
  <c r="AA1272" i="1" s="1"/>
  <c r="AB1272" i="1" s="1"/>
  <c r="Y1271" i="1"/>
  <c r="K1271" i="1"/>
  <c r="M1271" i="1" s="1"/>
  <c r="F1271" i="1"/>
  <c r="L1271" i="1" s="1"/>
  <c r="N1271" i="1" s="1"/>
  <c r="D1271" i="1"/>
  <c r="H1271" i="1" s="1"/>
  <c r="P1271" i="1" s="1"/>
  <c r="C1271" i="1"/>
  <c r="G1271" i="1" s="1"/>
  <c r="O1271" i="1" s="1"/>
  <c r="AA1271" i="1" s="1"/>
  <c r="AB1271" i="1" s="1"/>
  <c r="Y1270" i="1"/>
  <c r="K1270" i="1"/>
  <c r="M1270" i="1" s="1"/>
  <c r="G1270" i="1"/>
  <c r="O1270" i="1" s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K1267" i="1"/>
  <c r="M1267" i="1" s="1"/>
  <c r="F1267" i="1"/>
  <c r="L1267" i="1" s="1"/>
  <c r="N1267" i="1" s="1"/>
  <c r="D1267" i="1"/>
  <c r="H1267" i="1" s="1"/>
  <c r="P1267" i="1" s="1"/>
  <c r="C1267" i="1"/>
  <c r="G1267" i="1" s="1"/>
  <c r="O1267" i="1" s="1"/>
  <c r="AA1267" i="1" s="1"/>
  <c r="AB1267" i="1" s="1"/>
  <c r="Y1266" i="1"/>
  <c r="K1266" i="1"/>
  <c r="M1266" i="1" s="1"/>
  <c r="G1266" i="1"/>
  <c r="O1266" i="1" s="1"/>
  <c r="AA1266" i="1" s="1"/>
  <c r="AB1266" i="1" s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H1264" i="1" s="1"/>
  <c r="P1264" i="1" s="1"/>
  <c r="C1264" i="1"/>
  <c r="G1264" i="1" s="1"/>
  <c r="O1264" i="1" s="1"/>
  <c r="AA1264" i="1" s="1"/>
  <c r="AB1264" i="1" s="1"/>
  <c r="Y1263" i="1"/>
  <c r="K1263" i="1"/>
  <c r="M1263" i="1" s="1"/>
  <c r="F1263" i="1"/>
  <c r="L1263" i="1" s="1"/>
  <c r="N1263" i="1" s="1"/>
  <c r="D1263" i="1"/>
  <c r="H1263" i="1" s="1"/>
  <c r="P1263" i="1" s="1"/>
  <c r="C1263" i="1"/>
  <c r="G1263" i="1" s="1"/>
  <c r="O1263" i="1" s="1"/>
  <c r="AA1263" i="1" s="1"/>
  <c r="AB1263" i="1" s="1"/>
  <c r="Y1262" i="1"/>
  <c r="K1262" i="1"/>
  <c r="M1262" i="1" s="1"/>
  <c r="G1262" i="1"/>
  <c r="O1262" i="1" s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H1260" i="1" s="1"/>
  <c r="P1260" i="1" s="1"/>
  <c r="C1260" i="1"/>
  <c r="G1260" i="1" s="1"/>
  <c r="O1260" i="1" s="1"/>
  <c r="AA1260" i="1" s="1"/>
  <c r="AB1260" i="1" s="1"/>
  <c r="Y1259" i="1"/>
  <c r="K1259" i="1"/>
  <c r="M1259" i="1" s="1"/>
  <c r="F1259" i="1"/>
  <c r="L1259" i="1" s="1"/>
  <c r="N1259" i="1" s="1"/>
  <c r="D1259" i="1"/>
  <c r="H1259" i="1" s="1"/>
  <c r="P1259" i="1" s="1"/>
  <c r="C1259" i="1"/>
  <c r="G1259" i="1" s="1"/>
  <c r="O1259" i="1" s="1"/>
  <c r="AA1259" i="1" s="1"/>
  <c r="AB1259" i="1" s="1"/>
  <c r="Y1258" i="1"/>
  <c r="K1258" i="1"/>
  <c r="M1258" i="1" s="1"/>
  <c r="G1258" i="1"/>
  <c r="O1258" i="1" s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H1256" i="1" s="1"/>
  <c r="P1256" i="1" s="1"/>
  <c r="C1256" i="1"/>
  <c r="G1256" i="1" s="1"/>
  <c r="O1256" i="1" s="1"/>
  <c r="AA1256" i="1" s="1"/>
  <c r="AB1256" i="1" s="1"/>
  <c r="Y1255" i="1"/>
  <c r="K1255" i="1"/>
  <c r="M1255" i="1" s="1"/>
  <c r="F1255" i="1"/>
  <c r="L1255" i="1" s="1"/>
  <c r="N1255" i="1" s="1"/>
  <c r="D1255" i="1"/>
  <c r="H1255" i="1" s="1"/>
  <c r="P1255" i="1" s="1"/>
  <c r="C1255" i="1"/>
  <c r="G1255" i="1" s="1"/>
  <c r="O1255" i="1" s="1"/>
  <c r="AA1255" i="1" s="1"/>
  <c r="AB1255" i="1" s="1"/>
  <c r="Y1254" i="1"/>
  <c r="K1254" i="1"/>
  <c r="M1254" i="1" s="1"/>
  <c r="G1254" i="1"/>
  <c r="O1254" i="1" s="1"/>
  <c r="F1254" i="1"/>
  <c r="L1254" i="1" s="1"/>
  <c r="N1254" i="1" s="1"/>
  <c r="D1254" i="1"/>
  <c r="C1254" i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K1251" i="1"/>
  <c r="M1251" i="1" s="1"/>
  <c r="G1251" i="1"/>
  <c r="O1251" i="1" s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H1249" i="1" s="1"/>
  <c r="P1249" i="1" s="1"/>
  <c r="C1249" i="1"/>
  <c r="G1249" i="1" s="1"/>
  <c r="O1249" i="1" s="1"/>
  <c r="AA1249" i="1" s="1"/>
  <c r="AB1249" i="1" s="1"/>
  <c r="Y1248" i="1"/>
  <c r="K1248" i="1"/>
  <c r="M1248" i="1" s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K1247" i="1"/>
  <c r="M1247" i="1" s="1"/>
  <c r="G1247" i="1"/>
  <c r="O1247" i="1" s="1"/>
  <c r="F1247" i="1"/>
  <c r="L1247" i="1" s="1"/>
  <c r="N1247" i="1" s="1"/>
  <c r="D1247" i="1"/>
  <c r="C1247" i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G1245" i="1" s="1"/>
  <c r="O1245" i="1" s="1"/>
  <c r="AA1245" i="1" s="1"/>
  <c r="AB1245" i="1" s="1"/>
  <c r="Y1244" i="1"/>
  <c r="K1244" i="1"/>
  <c r="M1244" i="1" s="1"/>
  <c r="F1244" i="1"/>
  <c r="L1244" i="1" s="1"/>
  <c r="N1244" i="1" s="1"/>
  <c r="D1244" i="1"/>
  <c r="H1244" i="1" s="1"/>
  <c r="P1244" i="1" s="1"/>
  <c r="C1244" i="1"/>
  <c r="G1244" i="1" s="1"/>
  <c r="O1244" i="1" s="1"/>
  <c r="AA1244" i="1" s="1"/>
  <c r="AB1244" i="1" s="1"/>
  <c r="Y1243" i="1"/>
  <c r="K1243" i="1"/>
  <c r="M1243" i="1" s="1"/>
  <c r="G1243" i="1"/>
  <c r="O1243" i="1" s="1"/>
  <c r="AA1243" i="1" s="1"/>
  <c r="AB1243" i="1" s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H1241" i="1" s="1"/>
  <c r="P1241" i="1" s="1"/>
  <c r="C1241" i="1"/>
  <c r="G1241" i="1" s="1"/>
  <c r="O1241" i="1" s="1"/>
  <c r="AA1241" i="1" s="1"/>
  <c r="AB1241" i="1" s="1"/>
  <c r="Y1240" i="1"/>
  <c r="K1240" i="1"/>
  <c r="M1240" i="1" s="1"/>
  <c r="F1240" i="1"/>
  <c r="L1240" i="1" s="1"/>
  <c r="N1240" i="1" s="1"/>
  <c r="D1240" i="1"/>
  <c r="H1240" i="1" s="1"/>
  <c r="P1240" i="1" s="1"/>
  <c r="C1240" i="1"/>
  <c r="G1240" i="1" s="1"/>
  <c r="O1240" i="1" s="1"/>
  <c r="AA1240" i="1" s="1"/>
  <c r="AB1240" i="1" s="1"/>
  <c r="Y1239" i="1"/>
  <c r="K1239" i="1"/>
  <c r="M1239" i="1" s="1"/>
  <c r="G1239" i="1"/>
  <c r="O1239" i="1" s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H1237" i="1" s="1"/>
  <c r="P1237" i="1" s="1"/>
  <c r="C1237" i="1"/>
  <c r="G1237" i="1" s="1"/>
  <c r="O1237" i="1" s="1"/>
  <c r="AA1237" i="1" s="1"/>
  <c r="AB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K1235" i="1"/>
  <c r="M1235" i="1" s="1"/>
  <c r="G1235" i="1"/>
  <c r="O1235" i="1" s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H1233" i="1" s="1"/>
  <c r="P1233" i="1" s="1"/>
  <c r="C1233" i="1"/>
  <c r="G1233" i="1" s="1"/>
  <c r="O1233" i="1" s="1"/>
  <c r="AA1233" i="1" s="1"/>
  <c r="AB1233" i="1" s="1"/>
  <c r="Y1232" i="1"/>
  <c r="K1232" i="1"/>
  <c r="M1232" i="1" s="1"/>
  <c r="F1232" i="1"/>
  <c r="L1232" i="1" s="1"/>
  <c r="N1232" i="1" s="1"/>
  <c r="D1232" i="1"/>
  <c r="H1232" i="1" s="1"/>
  <c r="P1232" i="1" s="1"/>
  <c r="C1232" i="1"/>
  <c r="G1232" i="1" s="1"/>
  <c r="O1232" i="1" s="1"/>
  <c r="AA1232" i="1" s="1"/>
  <c r="AB1232" i="1" s="1"/>
  <c r="Y1231" i="1"/>
  <c r="K1231" i="1"/>
  <c r="M1231" i="1" s="1"/>
  <c r="G1231" i="1"/>
  <c r="O1231" i="1" s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H1229" i="1" s="1"/>
  <c r="P1229" i="1" s="1"/>
  <c r="C1229" i="1"/>
  <c r="G1229" i="1" s="1"/>
  <c r="O1229" i="1" s="1"/>
  <c r="AA1229" i="1" s="1"/>
  <c r="AB1229" i="1" s="1"/>
  <c r="Y1228" i="1"/>
  <c r="K1228" i="1"/>
  <c r="M1228" i="1" s="1"/>
  <c r="F1228" i="1"/>
  <c r="L1228" i="1" s="1"/>
  <c r="N1228" i="1" s="1"/>
  <c r="D1228" i="1"/>
  <c r="H1228" i="1" s="1"/>
  <c r="P1228" i="1" s="1"/>
  <c r="C1228" i="1"/>
  <c r="G1228" i="1" s="1"/>
  <c r="O1228" i="1" s="1"/>
  <c r="AA1228" i="1" s="1"/>
  <c r="AB1228" i="1" s="1"/>
  <c r="Y1227" i="1"/>
  <c r="K1227" i="1"/>
  <c r="M1227" i="1" s="1"/>
  <c r="G1227" i="1"/>
  <c r="O1227" i="1" s="1"/>
  <c r="AA1227" i="1" s="1"/>
  <c r="AB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H1225" i="1" s="1"/>
  <c r="P1225" i="1" s="1"/>
  <c r="C1225" i="1"/>
  <c r="G1225" i="1" s="1"/>
  <c r="O1225" i="1" s="1"/>
  <c r="AA1225" i="1" s="1"/>
  <c r="AB1225" i="1" s="1"/>
  <c r="Y1224" i="1"/>
  <c r="K1224" i="1"/>
  <c r="M1224" i="1" s="1"/>
  <c r="F1224" i="1"/>
  <c r="L1224" i="1" s="1"/>
  <c r="N1224" i="1" s="1"/>
  <c r="D1224" i="1"/>
  <c r="H1224" i="1" s="1"/>
  <c r="P1224" i="1" s="1"/>
  <c r="C1224" i="1"/>
  <c r="G1224" i="1" s="1"/>
  <c r="O1224" i="1" s="1"/>
  <c r="AA1224" i="1" s="1"/>
  <c r="AB1224" i="1" s="1"/>
  <c r="Y1223" i="1"/>
  <c r="K1223" i="1"/>
  <c r="M1223" i="1" s="1"/>
  <c r="G1223" i="1"/>
  <c r="O1223" i="1" s="1"/>
  <c r="F1223" i="1"/>
  <c r="L1223" i="1" s="1"/>
  <c r="N1223" i="1" s="1"/>
  <c r="D1223" i="1"/>
  <c r="C1223" i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AA1221" i="1" s="1"/>
  <c r="AB1221" i="1" s="1"/>
  <c r="Y1220" i="1"/>
  <c r="K1220" i="1"/>
  <c r="M1220" i="1" s="1"/>
  <c r="F1220" i="1"/>
  <c r="L1220" i="1" s="1"/>
  <c r="N1220" i="1" s="1"/>
  <c r="D1220" i="1"/>
  <c r="H1220" i="1" s="1"/>
  <c r="P1220" i="1" s="1"/>
  <c r="C1220" i="1"/>
  <c r="G1220" i="1" s="1"/>
  <c r="O1220" i="1" s="1"/>
  <c r="AA1220" i="1" s="1"/>
  <c r="AB1220" i="1" s="1"/>
  <c r="Y1219" i="1"/>
  <c r="K1219" i="1"/>
  <c r="M1219" i="1" s="1"/>
  <c r="G1219" i="1"/>
  <c r="O1219" i="1" s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H1217" i="1" s="1"/>
  <c r="P1217" i="1" s="1"/>
  <c r="C1217" i="1"/>
  <c r="G1217" i="1" s="1"/>
  <c r="O1217" i="1" s="1"/>
  <c r="AA1217" i="1" s="1"/>
  <c r="AB1217" i="1" s="1"/>
  <c r="Y1216" i="1"/>
  <c r="F1216" i="1"/>
  <c r="L1216" i="1" s="1"/>
  <c r="N1216" i="1" s="1"/>
  <c r="D1216" i="1"/>
  <c r="H1216" i="1" s="1"/>
  <c r="P1216" i="1" s="1"/>
  <c r="C1216" i="1"/>
  <c r="G1216" i="1" s="1"/>
  <c r="O1216" i="1" s="1"/>
  <c r="AA1216" i="1" s="1"/>
  <c r="AB1216" i="1" s="1"/>
  <c r="Y1215" i="1"/>
  <c r="F1215" i="1"/>
  <c r="L1215" i="1" s="1"/>
  <c r="N1215" i="1" s="1"/>
  <c r="D1215" i="1"/>
  <c r="H1215" i="1" s="1"/>
  <c r="P1215" i="1" s="1"/>
  <c r="C1215" i="1"/>
  <c r="G1215" i="1" s="1"/>
  <c r="O1215" i="1" s="1"/>
  <c r="AA1215" i="1" s="1"/>
  <c r="AB1215" i="1" s="1"/>
  <c r="Y1214" i="1"/>
  <c r="F1214" i="1"/>
  <c r="L1214" i="1" s="1"/>
  <c r="N1214" i="1" s="1"/>
  <c r="D1214" i="1"/>
  <c r="H1214" i="1" s="1"/>
  <c r="P1214" i="1" s="1"/>
  <c r="C1214" i="1"/>
  <c r="G1214" i="1" s="1"/>
  <c r="O1214" i="1" s="1"/>
  <c r="AA1214" i="1" s="1"/>
  <c r="AB1214" i="1" s="1"/>
  <c r="Y1213" i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D1212" i="1"/>
  <c r="H1212" i="1" s="1"/>
  <c r="P1212" i="1" s="1"/>
  <c r="C1212" i="1"/>
  <c r="Y1211" i="1"/>
  <c r="F1211" i="1"/>
  <c r="L1211" i="1" s="1"/>
  <c r="N1211" i="1" s="1"/>
  <c r="D1211" i="1"/>
  <c r="C1211" i="1"/>
  <c r="G1211" i="1" s="1"/>
  <c r="O1211" i="1" s="1"/>
  <c r="AA1211" i="1" s="1"/>
  <c r="AB1211" i="1" s="1"/>
  <c r="Y1210" i="1"/>
  <c r="F1210" i="1"/>
  <c r="L1210" i="1" s="1"/>
  <c r="N1210" i="1" s="1"/>
  <c r="D1210" i="1"/>
  <c r="C1210" i="1"/>
  <c r="Y1209" i="1"/>
  <c r="G1209" i="1"/>
  <c r="O1209" i="1" s="1"/>
  <c r="AA1209" i="1" s="1"/>
  <c r="AB1209" i="1" s="1"/>
  <c r="F1209" i="1"/>
  <c r="L1209" i="1" s="1"/>
  <c r="N1209" i="1" s="1"/>
  <c r="D1209" i="1"/>
  <c r="C1209" i="1"/>
  <c r="Y1208" i="1"/>
  <c r="F1208" i="1"/>
  <c r="L1208" i="1" s="1"/>
  <c r="N1208" i="1" s="1"/>
  <c r="D1208" i="1"/>
  <c r="H1208" i="1" s="1"/>
  <c r="P1208" i="1" s="1"/>
  <c r="C1208" i="1"/>
  <c r="G1208" i="1" s="1"/>
  <c r="O1208" i="1" s="1"/>
  <c r="AA1208" i="1" s="1"/>
  <c r="AB1208" i="1" s="1"/>
  <c r="Y1207" i="1"/>
  <c r="F1207" i="1"/>
  <c r="L1207" i="1" s="1"/>
  <c r="N1207" i="1" s="1"/>
  <c r="D1207" i="1"/>
  <c r="H1207" i="1" s="1"/>
  <c r="P1207" i="1" s="1"/>
  <c r="C1207" i="1"/>
  <c r="G1207" i="1" s="1"/>
  <c r="O1207" i="1" s="1"/>
  <c r="AA1207" i="1" s="1"/>
  <c r="AB1207" i="1" s="1"/>
  <c r="Y1206" i="1"/>
  <c r="F1206" i="1"/>
  <c r="L1206" i="1" s="1"/>
  <c r="N1206" i="1" s="1"/>
  <c r="D1206" i="1"/>
  <c r="C1206" i="1"/>
  <c r="Y1205" i="1"/>
  <c r="G1205" i="1"/>
  <c r="O1205" i="1" s="1"/>
  <c r="F1205" i="1"/>
  <c r="L1205" i="1" s="1"/>
  <c r="N1205" i="1" s="1"/>
  <c r="D1205" i="1"/>
  <c r="C1205" i="1"/>
  <c r="Y1204" i="1"/>
  <c r="F1204" i="1"/>
  <c r="L1204" i="1" s="1"/>
  <c r="N1204" i="1" s="1"/>
  <c r="D1204" i="1"/>
  <c r="H1204" i="1" s="1"/>
  <c r="P1204" i="1" s="1"/>
  <c r="C1204" i="1"/>
  <c r="G1204" i="1" s="1"/>
  <c r="O1204" i="1" s="1"/>
  <c r="AA1204" i="1" s="1"/>
  <c r="AB1204" i="1" s="1"/>
  <c r="Y1203" i="1"/>
  <c r="F1203" i="1"/>
  <c r="L1203" i="1" s="1"/>
  <c r="N1203" i="1" s="1"/>
  <c r="D1203" i="1"/>
  <c r="H1203" i="1" s="1"/>
  <c r="P1203" i="1" s="1"/>
  <c r="C1203" i="1"/>
  <c r="G1203" i="1" s="1"/>
  <c r="O1203" i="1" s="1"/>
  <c r="AA1203" i="1" s="1"/>
  <c r="AB1203" i="1" s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H1200" i="1" s="1"/>
  <c r="P1200" i="1" s="1"/>
  <c r="C1200" i="1"/>
  <c r="G1200" i="1" s="1"/>
  <c r="O1200" i="1" s="1"/>
  <c r="AA1200" i="1" s="1"/>
  <c r="AB1200" i="1" s="1"/>
  <c r="Y1199" i="1"/>
  <c r="F1199" i="1"/>
  <c r="L1199" i="1" s="1"/>
  <c r="N1199" i="1" s="1"/>
  <c r="D1199" i="1"/>
  <c r="H1199" i="1" s="1"/>
  <c r="P1199" i="1" s="1"/>
  <c r="C1199" i="1"/>
  <c r="G1199" i="1" s="1"/>
  <c r="O1199" i="1" s="1"/>
  <c r="AA1199" i="1" s="1"/>
  <c r="AB1199" i="1" s="1"/>
  <c r="Y1198" i="1"/>
  <c r="F1198" i="1"/>
  <c r="L1198" i="1" s="1"/>
  <c r="N1198" i="1" s="1"/>
  <c r="D1198" i="1"/>
  <c r="C1198" i="1"/>
  <c r="Y1197" i="1"/>
  <c r="G1197" i="1"/>
  <c r="O1197" i="1" s="1"/>
  <c r="AA1197" i="1" s="1"/>
  <c r="AB1197" i="1" s="1"/>
  <c r="F1197" i="1"/>
  <c r="L1197" i="1" s="1"/>
  <c r="N1197" i="1" s="1"/>
  <c r="D1197" i="1"/>
  <c r="C1197" i="1"/>
  <c r="Y1196" i="1"/>
  <c r="F1196" i="1"/>
  <c r="L1196" i="1" s="1"/>
  <c r="N1196" i="1" s="1"/>
  <c r="D1196" i="1"/>
  <c r="H1196" i="1" s="1"/>
  <c r="P1196" i="1" s="1"/>
  <c r="C1196" i="1"/>
  <c r="G1196" i="1" s="1"/>
  <c r="O1196" i="1" s="1"/>
  <c r="AA1196" i="1" s="1"/>
  <c r="AB1196" i="1" s="1"/>
  <c r="Y1195" i="1"/>
  <c r="F1195" i="1"/>
  <c r="L1195" i="1" s="1"/>
  <c r="N1195" i="1" s="1"/>
  <c r="D1195" i="1"/>
  <c r="H1195" i="1" s="1"/>
  <c r="P1195" i="1" s="1"/>
  <c r="C1195" i="1"/>
  <c r="G1195" i="1" s="1"/>
  <c r="O1195" i="1" s="1"/>
  <c r="AA1195" i="1" s="1"/>
  <c r="AB1195" i="1" s="1"/>
  <c r="Y1194" i="1"/>
  <c r="F1194" i="1"/>
  <c r="L1194" i="1" s="1"/>
  <c r="N1194" i="1" s="1"/>
  <c r="D1194" i="1"/>
  <c r="C1194" i="1"/>
  <c r="Y1193" i="1"/>
  <c r="G1193" i="1"/>
  <c r="O1193" i="1" s="1"/>
  <c r="F1193" i="1"/>
  <c r="L1193" i="1" s="1"/>
  <c r="N1193" i="1" s="1"/>
  <c r="D1193" i="1"/>
  <c r="C1193" i="1"/>
  <c r="Y1192" i="1"/>
  <c r="F1192" i="1"/>
  <c r="L1192" i="1" s="1"/>
  <c r="N1192" i="1" s="1"/>
  <c r="D1192" i="1"/>
  <c r="H1192" i="1" s="1"/>
  <c r="P1192" i="1" s="1"/>
  <c r="C1192" i="1"/>
  <c r="G1192" i="1" s="1"/>
  <c r="O1192" i="1" s="1"/>
  <c r="AA1192" i="1" s="1"/>
  <c r="AB1192" i="1" s="1"/>
  <c r="Y1191" i="1"/>
  <c r="F1191" i="1"/>
  <c r="L1191" i="1" s="1"/>
  <c r="N1191" i="1" s="1"/>
  <c r="D1191" i="1"/>
  <c r="H1191" i="1" s="1"/>
  <c r="P1191" i="1" s="1"/>
  <c r="C1191" i="1"/>
  <c r="G1191" i="1" s="1"/>
  <c r="O1191" i="1" s="1"/>
  <c r="AA1191" i="1" s="1"/>
  <c r="AB1191" i="1" s="1"/>
  <c r="Y1190" i="1"/>
  <c r="F1190" i="1"/>
  <c r="L1190" i="1" s="1"/>
  <c r="N1190" i="1" s="1"/>
  <c r="D1190" i="1"/>
  <c r="C1190" i="1"/>
  <c r="Y1189" i="1"/>
  <c r="G1189" i="1"/>
  <c r="O1189" i="1" s="1"/>
  <c r="AA1189" i="1" s="1"/>
  <c r="AB1189" i="1" s="1"/>
  <c r="F1189" i="1"/>
  <c r="L1189" i="1" s="1"/>
  <c r="N1189" i="1" s="1"/>
  <c r="D1189" i="1"/>
  <c r="C1189" i="1"/>
  <c r="Y1188" i="1"/>
  <c r="F1188" i="1"/>
  <c r="L1188" i="1" s="1"/>
  <c r="N1188" i="1" s="1"/>
  <c r="D1188" i="1"/>
  <c r="H1188" i="1" s="1"/>
  <c r="P1188" i="1" s="1"/>
  <c r="C1188" i="1"/>
  <c r="G1188" i="1" s="1"/>
  <c r="O1188" i="1" s="1"/>
  <c r="AA1188" i="1" s="1"/>
  <c r="AB1188" i="1" s="1"/>
  <c r="Y1187" i="1"/>
  <c r="F1187" i="1"/>
  <c r="L1187" i="1" s="1"/>
  <c r="N1187" i="1" s="1"/>
  <c r="D1187" i="1"/>
  <c r="H1187" i="1" s="1"/>
  <c r="P1187" i="1" s="1"/>
  <c r="C1187" i="1"/>
  <c r="G1187" i="1" s="1"/>
  <c r="O1187" i="1" s="1"/>
  <c r="AA1187" i="1" s="1"/>
  <c r="AB1187" i="1" s="1"/>
  <c r="Y1186" i="1"/>
  <c r="F1186" i="1"/>
  <c r="L1186" i="1" s="1"/>
  <c r="N1186" i="1" s="1"/>
  <c r="D1186" i="1"/>
  <c r="C1186" i="1"/>
  <c r="Y1185" i="1"/>
  <c r="G1185" i="1"/>
  <c r="O1185" i="1" s="1"/>
  <c r="AA1185" i="1" s="1"/>
  <c r="AB1185" i="1" s="1"/>
  <c r="F1185" i="1"/>
  <c r="L1185" i="1" s="1"/>
  <c r="N1185" i="1" s="1"/>
  <c r="D1185" i="1"/>
  <c r="C1185" i="1"/>
  <c r="Y1184" i="1"/>
  <c r="F1184" i="1"/>
  <c r="L1184" i="1" s="1"/>
  <c r="N1184" i="1" s="1"/>
  <c r="D1184" i="1"/>
  <c r="H1184" i="1" s="1"/>
  <c r="P1184" i="1" s="1"/>
  <c r="C1184" i="1"/>
  <c r="G1184" i="1" s="1"/>
  <c r="O1184" i="1" s="1"/>
  <c r="AA1184" i="1" s="1"/>
  <c r="AB1184" i="1" s="1"/>
  <c r="Y1183" i="1"/>
  <c r="F1183" i="1"/>
  <c r="L1183" i="1" s="1"/>
  <c r="N1183" i="1" s="1"/>
  <c r="D1183" i="1"/>
  <c r="H1183" i="1" s="1"/>
  <c r="P1183" i="1" s="1"/>
  <c r="C1183" i="1"/>
  <c r="G1183" i="1" s="1"/>
  <c r="O1183" i="1" s="1"/>
  <c r="AA1183" i="1" s="1"/>
  <c r="AB1183" i="1" s="1"/>
  <c r="Y1182" i="1"/>
  <c r="F1182" i="1"/>
  <c r="L1182" i="1" s="1"/>
  <c r="N1182" i="1" s="1"/>
  <c r="D1182" i="1"/>
  <c r="C1182" i="1"/>
  <c r="Y1181" i="1"/>
  <c r="G1181" i="1"/>
  <c r="O1181" i="1" s="1"/>
  <c r="F1181" i="1"/>
  <c r="L1181" i="1" s="1"/>
  <c r="N1181" i="1" s="1"/>
  <c r="D1181" i="1"/>
  <c r="C1181" i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G1177" i="1"/>
  <c r="O1177" i="1" s="1"/>
  <c r="F1177" i="1"/>
  <c r="L1177" i="1" s="1"/>
  <c r="N1177" i="1" s="1"/>
  <c r="D1177" i="1"/>
  <c r="C1177" i="1"/>
  <c r="Y1176" i="1"/>
  <c r="F1176" i="1"/>
  <c r="L1176" i="1" s="1"/>
  <c r="N1176" i="1" s="1"/>
  <c r="D1176" i="1"/>
  <c r="H1176" i="1" s="1"/>
  <c r="P1176" i="1" s="1"/>
  <c r="C1176" i="1"/>
  <c r="G1176" i="1" s="1"/>
  <c r="O1176" i="1" s="1"/>
  <c r="AA1176" i="1" s="1"/>
  <c r="AB1176" i="1" s="1"/>
  <c r="Y1175" i="1"/>
  <c r="F1175" i="1"/>
  <c r="L1175" i="1" s="1"/>
  <c r="N1175" i="1" s="1"/>
  <c r="D1175" i="1"/>
  <c r="H1175" i="1" s="1"/>
  <c r="P1175" i="1" s="1"/>
  <c r="C1175" i="1"/>
  <c r="G1175" i="1" s="1"/>
  <c r="O1175" i="1" s="1"/>
  <c r="AA1175" i="1" s="1"/>
  <c r="AB1175" i="1" s="1"/>
  <c r="Y1174" i="1"/>
  <c r="F1174" i="1"/>
  <c r="L1174" i="1" s="1"/>
  <c r="N1174" i="1" s="1"/>
  <c r="D1174" i="1"/>
  <c r="C1174" i="1"/>
  <c r="Y1173" i="1"/>
  <c r="G1173" i="1"/>
  <c r="O1173" i="1" s="1"/>
  <c r="F1173" i="1"/>
  <c r="L1173" i="1" s="1"/>
  <c r="N1173" i="1" s="1"/>
  <c r="D1173" i="1"/>
  <c r="C1173" i="1"/>
  <c r="Y1172" i="1"/>
  <c r="F1172" i="1"/>
  <c r="L1172" i="1" s="1"/>
  <c r="N1172" i="1" s="1"/>
  <c r="D1172" i="1"/>
  <c r="H1172" i="1" s="1"/>
  <c r="P1172" i="1" s="1"/>
  <c r="C1172" i="1"/>
  <c r="G1172" i="1" s="1"/>
  <c r="O1172" i="1" s="1"/>
  <c r="AA1172" i="1" s="1"/>
  <c r="AB1172" i="1" s="1"/>
  <c r="Y1171" i="1"/>
  <c r="F1171" i="1"/>
  <c r="L1171" i="1" s="1"/>
  <c r="N1171" i="1" s="1"/>
  <c r="D1171" i="1"/>
  <c r="H1171" i="1" s="1"/>
  <c r="P1171" i="1" s="1"/>
  <c r="C1171" i="1"/>
  <c r="G1171" i="1" s="1"/>
  <c r="O1171" i="1" s="1"/>
  <c r="AA1171" i="1" s="1"/>
  <c r="AB1171" i="1" s="1"/>
  <c r="Y1170" i="1"/>
  <c r="F1170" i="1"/>
  <c r="G1170" i="1" s="1"/>
  <c r="O1170" i="1" s="1"/>
  <c r="D1170" i="1"/>
  <c r="C1170" i="1"/>
  <c r="Y1169" i="1"/>
  <c r="M1169" i="1"/>
  <c r="F1169" i="1"/>
  <c r="K1169" i="1" s="1"/>
  <c r="D1169" i="1"/>
  <c r="H1169" i="1" s="1"/>
  <c r="P1169" i="1" s="1"/>
  <c r="C1169" i="1"/>
  <c r="G1169" i="1" s="1"/>
  <c r="O1169" i="1" s="1"/>
  <c r="AA1169" i="1" s="1"/>
  <c r="AB1169" i="1" s="1"/>
  <c r="Y1168" i="1"/>
  <c r="F1168" i="1"/>
  <c r="K1168" i="1" s="1"/>
  <c r="M1168" i="1" s="1"/>
  <c r="D1168" i="1"/>
  <c r="C1168" i="1"/>
  <c r="Y1167" i="1"/>
  <c r="M1167" i="1"/>
  <c r="F1167" i="1"/>
  <c r="K1167" i="1" s="1"/>
  <c r="D1167" i="1"/>
  <c r="H1167" i="1" s="1"/>
  <c r="P1167" i="1" s="1"/>
  <c r="C1167" i="1"/>
  <c r="G1167" i="1" s="1"/>
  <c r="O1167" i="1" s="1"/>
  <c r="AA1167" i="1" s="1"/>
  <c r="AB1167" i="1" s="1"/>
  <c r="Y1166" i="1"/>
  <c r="F1166" i="1"/>
  <c r="K1166" i="1" s="1"/>
  <c r="M1166" i="1" s="1"/>
  <c r="D1166" i="1"/>
  <c r="C1166" i="1"/>
  <c r="Y1165" i="1"/>
  <c r="M1165" i="1"/>
  <c r="F1165" i="1"/>
  <c r="K1165" i="1" s="1"/>
  <c r="D1165" i="1"/>
  <c r="H1165" i="1" s="1"/>
  <c r="P1165" i="1" s="1"/>
  <c r="C1165" i="1"/>
  <c r="G1165" i="1" s="1"/>
  <c r="O1165" i="1" s="1"/>
  <c r="AA1165" i="1" s="1"/>
  <c r="AB1165" i="1" s="1"/>
  <c r="Y1164" i="1"/>
  <c r="F1164" i="1"/>
  <c r="D1164" i="1"/>
  <c r="C1164" i="1"/>
  <c r="Y1163" i="1"/>
  <c r="M1163" i="1"/>
  <c r="F1163" i="1"/>
  <c r="K1163" i="1" s="1"/>
  <c r="D1163" i="1"/>
  <c r="H1163" i="1" s="1"/>
  <c r="P1163" i="1" s="1"/>
  <c r="C1163" i="1"/>
  <c r="G1163" i="1" s="1"/>
  <c r="O1163" i="1" s="1"/>
  <c r="AA1163" i="1" s="1"/>
  <c r="AB1163" i="1" s="1"/>
  <c r="Y1162" i="1"/>
  <c r="F1162" i="1"/>
  <c r="D1162" i="1"/>
  <c r="C1162" i="1"/>
  <c r="Y1161" i="1"/>
  <c r="M1161" i="1"/>
  <c r="F1161" i="1"/>
  <c r="K1161" i="1" s="1"/>
  <c r="D1161" i="1"/>
  <c r="H1161" i="1" s="1"/>
  <c r="P1161" i="1" s="1"/>
  <c r="C1161" i="1"/>
  <c r="G1161" i="1" s="1"/>
  <c r="O1161" i="1" s="1"/>
  <c r="AA1161" i="1" s="1"/>
  <c r="AB1161" i="1" s="1"/>
  <c r="Y1160" i="1"/>
  <c r="F1160" i="1"/>
  <c r="D1160" i="1"/>
  <c r="C1160" i="1"/>
  <c r="Y1159" i="1"/>
  <c r="M1159" i="1"/>
  <c r="F1159" i="1"/>
  <c r="K1159" i="1" s="1"/>
  <c r="D1159" i="1"/>
  <c r="H1159" i="1" s="1"/>
  <c r="P1159" i="1" s="1"/>
  <c r="C1159" i="1"/>
  <c r="G1159" i="1" s="1"/>
  <c r="O1159" i="1" s="1"/>
  <c r="AA1159" i="1" s="1"/>
  <c r="AB1159" i="1" s="1"/>
  <c r="Y1158" i="1"/>
  <c r="F1158" i="1"/>
  <c r="D1158" i="1"/>
  <c r="C1158" i="1"/>
  <c r="Y1157" i="1"/>
  <c r="M1157" i="1"/>
  <c r="F1157" i="1"/>
  <c r="K1157" i="1" s="1"/>
  <c r="D1157" i="1"/>
  <c r="H1157" i="1" s="1"/>
  <c r="P1157" i="1" s="1"/>
  <c r="C1157" i="1"/>
  <c r="G1157" i="1" s="1"/>
  <c r="O1157" i="1" s="1"/>
  <c r="AA1157" i="1" s="1"/>
  <c r="AB1157" i="1" s="1"/>
  <c r="Y1156" i="1"/>
  <c r="F1156" i="1"/>
  <c r="D1156" i="1"/>
  <c r="C1156" i="1"/>
  <c r="Y1155" i="1"/>
  <c r="M1155" i="1"/>
  <c r="F1155" i="1"/>
  <c r="K1155" i="1" s="1"/>
  <c r="D1155" i="1"/>
  <c r="H1155" i="1" s="1"/>
  <c r="P1155" i="1" s="1"/>
  <c r="C1155" i="1"/>
  <c r="G1155" i="1" s="1"/>
  <c r="O1155" i="1" s="1"/>
  <c r="AA1155" i="1" s="1"/>
  <c r="AB1155" i="1" s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K1152" i="1"/>
  <c r="M1152" i="1" s="1"/>
  <c r="G1152" i="1"/>
  <c r="O1152" i="1" s="1"/>
  <c r="AA1152" i="1" s="1"/>
  <c r="AB1152" i="1" s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G1150" i="1" s="1"/>
  <c r="O1150" i="1" s="1"/>
  <c r="AA1150" i="1" s="1"/>
  <c r="AB1150" i="1" s="1"/>
  <c r="Y1149" i="1"/>
  <c r="K1149" i="1"/>
  <c r="M1149" i="1" s="1"/>
  <c r="F1149" i="1"/>
  <c r="L1149" i="1" s="1"/>
  <c r="N1149" i="1" s="1"/>
  <c r="D1149" i="1"/>
  <c r="H1149" i="1" s="1"/>
  <c r="P1149" i="1" s="1"/>
  <c r="C1149" i="1"/>
  <c r="G1149" i="1" s="1"/>
  <c r="O1149" i="1" s="1"/>
  <c r="AA1149" i="1" s="1"/>
  <c r="AB1149" i="1" s="1"/>
  <c r="Y1148" i="1"/>
  <c r="K1148" i="1"/>
  <c r="M1148" i="1" s="1"/>
  <c r="G1148" i="1"/>
  <c r="O1148" i="1" s="1"/>
  <c r="F1148" i="1"/>
  <c r="L1148" i="1" s="1"/>
  <c r="N1148" i="1" s="1"/>
  <c r="D1148" i="1"/>
  <c r="C1148" i="1"/>
  <c r="Y1147" i="1"/>
  <c r="G1147" i="1"/>
  <c r="O1147" i="1" s="1"/>
  <c r="F1147" i="1"/>
  <c r="D1147" i="1"/>
  <c r="C1147" i="1"/>
  <c r="Y1146" i="1"/>
  <c r="F1146" i="1"/>
  <c r="D1146" i="1"/>
  <c r="H1146" i="1" s="1"/>
  <c r="P1146" i="1" s="1"/>
  <c r="C1146" i="1"/>
  <c r="Y1145" i="1"/>
  <c r="K1145" i="1"/>
  <c r="M1145" i="1" s="1"/>
  <c r="F1145" i="1"/>
  <c r="L1145" i="1" s="1"/>
  <c r="N1145" i="1" s="1"/>
  <c r="D1145" i="1"/>
  <c r="H1145" i="1" s="1"/>
  <c r="P1145" i="1" s="1"/>
  <c r="C1145" i="1"/>
  <c r="G1145" i="1" s="1"/>
  <c r="O1145" i="1" s="1"/>
  <c r="AA1145" i="1" s="1"/>
  <c r="AB1145" i="1" s="1"/>
  <c r="Y1144" i="1"/>
  <c r="K1144" i="1"/>
  <c r="M1144" i="1" s="1"/>
  <c r="F1144" i="1"/>
  <c r="L1144" i="1" s="1"/>
  <c r="N1144" i="1" s="1"/>
  <c r="D1144" i="1"/>
  <c r="C1144" i="1"/>
  <c r="G1144" i="1" s="1"/>
  <c r="O1144" i="1" s="1"/>
  <c r="Y1143" i="1"/>
  <c r="F1143" i="1"/>
  <c r="G1143" i="1" s="1"/>
  <c r="O1143" i="1" s="1"/>
  <c r="D1143" i="1"/>
  <c r="C1143" i="1"/>
  <c r="Y1142" i="1"/>
  <c r="F1142" i="1"/>
  <c r="D1142" i="1"/>
  <c r="C1142" i="1"/>
  <c r="G1142" i="1" s="1"/>
  <c r="O1142" i="1" s="1"/>
  <c r="Y1141" i="1"/>
  <c r="M1141" i="1"/>
  <c r="K1141" i="1"/>
  <c r="F1141" i="1"/>
  <c r="L1141" i="1" s="1"/>
  <c r="N1141" i="1" s="1"/>
  <c r="D1141" i="1"/>
  <c r="H1141" i="1" s="1"/>
  <c r="P1141" i="1" s="1"/>
  <c r="C1141" i="1"/>
  <c r="G1141" i="1" s="1"/>
  <c r="O1141" i="1" s="1"/>
  <c r="AA1141" i="1" s="1"/>
  <c r="AB1141" i="1" s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G1139" i="1"/>
  <c r="O1139" i="1" s="1"/>
  <c r="F1139" i="1"/>
  <c r="D1139" i="1"/>
  <c r="C1139" i="1"/>
  <c r="Y1138" i="1"/>
  <c r="F1138" i="1"/>
  <c r="D1138" i="1"/>
  <c r="H1138" i="1" s="1"/>
  <c r="P1138" i="1" s="1"/>
  <c r="C1138" i="1"/>
  <c r="Y1137" i="1"/>
  <c r="K1137" i="1"/>
  <c r="M1137" i="1" s="1"/>
  <c r="F1137" i="1"/>
  <c r="L1137" i="1" s="1"/>
  <c r="N1137" i="1" s="1"/>
  <c r="D1137" i="1"/>
  <c r="H1137" i="1" s="1"/>
  <c r="P1137" i="1" s="1"/>
  <c r="C1137" i="1"/>
  <c r="G1137" i="1" s="1"/>
  <c r="O1137" i="1" s="1"/>
  <c r="AA1137" i="1" s="1"/>
  <c r="AB1137" i="1" s="1"/>
  <c r="Y1136" i="1"/>
  <c r="K1136" i="1"/>
  <c r="M1136" i="1" s="1"/>
  <c r="F1136" i="1"/>
  <c r="L1136" i="1" s="1"/>
  <c r="N1136" i="1" s="1"/>
  <c r="D1136" i="1"/>
  <c r="C1136" i="1"/>
  <c r="G1136" i="1" s="1"/>
  <c r="O1136" i="1" s="1"/>
  <c r="Y1135" i="1"/>
  <c r="F1135" i="1"/>
  <c r="G1135" i="1" s="1"/>
  <c r="O1135" i="1" s="1"/>
  <c r="D1135" i="1"/>
  <c r="C1135" i="1"/>
  <c r="Y1134" i="1"/>
  <c r="F1134" i="1"/>
  <c r="D1134" i="1"/>
  <c r="C1134" i="1"/>
  <c r="G1134" i="1" s="1"/>
  <c r="O1134" i="1" s="1"/>
  <c r="Y1133" i="1"/>
  <c r="M1133" i="1"/>
  <c r="K1133" i="1"/>
  <c r="F1133" i="1"/>
  <c r="L1133" i="1" s="1"/>
  <c r="N1133" i="1" s="1"/>
  <c r="D1133" i="1"/>
  <c r="H1133" i="1" s="1"/>
  <c r="P1133" i="1" s="1"/>
  <c r="C1133" i="1"/>
  <c r="G1133" i="1" s="1"/>
  <c r="O1133" i="1" s="1"/>
  <c r="AA1133" i="1" s="1"/>
  <c r="AB1133" i="1" s="1"/>
  <c r="Y1132" i="1"/>
  <c r="K1132" i="1"/>
  <c r="M1132" i="1" s="1"/>
  <c r="G1132" i="1"/>
  <c r="O1132" i="1" s="1"/>
  <c r="AA1132" i="1" s="1"/>
  <c r="AB1132" i="1" s="1"/>
  <c r="F1132" i="1"/>
  <c r="L1132" i="1" s="1"/>
  <c r="N1132" i="1" s="1"/>
  <c r="D1132" i="1"/>
  <c r="C1132" i="1"/>
  <c r="Y1131" i="1"/>
  <c r="G1131" i="1"/>
  <c r="O1131" i="1" s="1"/>
  <c r="F1131" i="1"/>
  <c r="D1131" i="1"/>
  <c r="C1131" i="1"/>
  <c r="Y1130" i="1"/>
  <c r="F1130" i="1"/>
  <c r="D1130" i="1"/>
  <c r="H1130" i="1" s="1"/>
  <c r="P1130" i="1" s="1"/>
  <c r="C1130" i="1"/>
  <c r="Y1129" i="1"/>
  <c r="K1129" i="1"/>
  <c r="M1129" i="1" s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K1128" i="1"/>
  <c r="M1128" i="1" s="1"/>
  <c r="F1128" i="1"/>
  <c r="L1128" i="1" s="1"/>
  <c r="N1128" i="1" s="1"/>
  <c r="D1128" i="1"/>
  <c r="C1128" i="1"/>
  <c r="G1128" i="1" s="1"/>
  <c r="O1128" i="1" s="1"/>
  <c r="Y1127" i="1"/>
  <c r="F1127" i="1"/>
  <c r="G1127" i="1" s="1"/>
  <c r="O1127" i="1" s="1"/>
  <c r="D1127" i="1"/>
  <c r="C1127" i="1"/>
  <c r="Y1126" i="1"/>
  <c r="M1126" i="1"/>
  <c r="K1126" i="1"/>
  <c r="F1126" i="1"/>
  <c r="L1126" i="1" s="1"/>
  <c r="N1126" i="1" s="1"/>
  <c r="D1126" i="1"/>
  <c r="H1126" i="1" s="1"/>
  <c r="P1126" i="1" s="1"/>
  <c r="C1126" i="1"/>
  <c r="G1126" i="1" s="1"/>
  <c r="O1126" i="1" s="1"/>
  <c r="AA1126" i="1" s="1"/>
  <c r="AB1126" i="1" s="1"/>
  <c r="Y1125" i="1"/>
  <c r="K1125" i="1"/>
  <c r="M1125" i="1" s="1"/>
  <c r="G1125" i="1"/>
  <c r="O1125" i="1" s="1"/>
  <c r="AA1125" i="1" s="1"/>
  <c r="AB1125" i="1" s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G1124" i="1" s="1"/>
  <c r="O1124" i="1" s="1"/>
  <c r="AA1124" i="1" s="1"/>
  <c r="AB1124" i="1" s="1"/>
  <c r="Y1123" i="1"/>
  <c r="F1123" i="1"/>
  <c r="L1123" i="1" s="1"/>
  <c r="N1123" i="1" s="1"/>
  <c r="D1123" i="1"/>
  <c r="C1123" i="1"/>
  <c r="Y1122" i="1"/>
  <c r="L1122" i="1"/>
  <c r="N1122" i="1" s="1"/>
  <c r="F1122" i="1"/>
  <c r="K1122" i="1" s="1"/>
  <c r="M1122" i="1" s="1"/>
  <c r="D1122" i="1"/>
  <c r="H1122" i="1" s="1"/>
  <c r="P1122" i="1" s="1"/>
  <c r="C1122" i="1"/>
  <c r="G1122" i="1" s="1"/>
  <c r="O1122" i="1" s="1"/>
  <c r="AA1122" i="1" s="1"/>
  <c r="AB1122" i="1" s="1"/>
  <c r="Y1121" i="1"/>
  <c r="L1121" i="1"/>
  <c r="N1121" i="1" s="1"/>
  <c r="G1121" i="1"/>
  <c r="O1121" i="1" s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L1119" i="1"/>
  <c r="N1119" i="1" s="1"/>
  <c r="F1119" i="1"/>
  <c r="K1119" i="1" s="1"/>
  <c r="M1119" i="1" s="1"/>
  <c r="D1119" i="1"/>
  <c r="H1119" i="1" s="1"/>
  <c r="P1119" i="1" s="1"/>
  <c r="C1119" i="1"/>
  <c r="G1119" i="1" s="1"/>
  <c r="O1119" i="1" s="1"/>
  <c r="AA1119" i="1" s="1"/>
  <c r="AB1119" i="1" s="1"/>
  <c r="Y1118" i="1"/>
  <c r="K1118" i="1"/>
  <c r="M1118" i="1" s="1"/>
  <c r="G1118" i="1"/>
  <c r="O1118" i="1" s="1"/>
  <c r="AA1118" i="1" s="1"/>
  <c r="AB1118" i="1" s="1"/>
  <c r="F1118" i="1"/>
  <c r="L1118" i="1" s="1"/>
  <c r="N1118" i="1" s="1"/>
  <c r="D1118" i="1"/>
  <c r="C1118" i="1"/>
  <c r="Y1117" i="1"/>
  <c r="F1117" i="1"/>
  <c r="K1117" i="1" s="1"/>
  <c r="M1117" i="1" s="1"/>
  <c r="D1117" i="1"/>
  <c r="H1117" i="1" s="1"/>
  <c r="P1117" i="1" s="1"/>
  <c r="C1117" i="1"/>
  <c r="G1117" i="1" s="1"/>
  <c r="O1117" i="1" s="1"/>
  <c r="AA1117" i="1" s="1"/>
  <c r="AB1117" i="1" s="1"/>
  <c r="Y1116" i="1"/>
  <c r="L1116" i="1"/>
  <c r="N1116" i="1" s="1"/>
  <c r="K1116" i="1"/>
  <c r="M1116" i="1" s="1"/>
  <c r="F1116" i="1"/>
  <c r="D1116" i="1"/>
  <c r="H1116" i="1" s="1"/>
  <c r="P1116" i="1" s="1"/>
  <c r="C1116" i="1"/>
  <c r="G1116" i="1" s="1"/>
  <c r="O1116" i="1" s="1"/>
  <c r="AA1116" i="1" s="1"/>
  <c r="AB1116" i="1" s="1"/>
  <c r="Y1115" i="1"/>
  <c r="F1115" i="1"/>
  <c r="K1115" i="1" s="1"/>
  <c r="M1115" i="1" s="1"/>
  <c r="D1115" i="1"/>
  <c r="C1115" i="1"/>
  <c r="Y1114" i="1"/>
  <c r="L1114" i="1"/>
  <c r="N1114" i="1" s="1"/>
  <c r="F1114" i="1"/>
  <c r="K1114" i="1" s="1"/>
  <c r="M1114" i="1" s="1"/>
  <c r="D1114" i="1"/>
  <c r="H1114" i="1" s="1"/>
  <c r="P1114" i="1" s="1"/>
  <c r="C1114" i="1"/>
  <c r="G1114" i="1" s="1"/>
  <c r="O1114" i="1" s="1"/>
  <c r="AA1114" i="1" s="1"/>
  <c r="AB1114" i="1" s="1"/>
  <c r="Y1113" i="1"/>
  <c r="K1113" i="1"/>
  <c r="M1113" i="1" s="1"/>
  <c r="F1113" i="1"/>
  <c r="L1113" i="1" s="1"/>
  <c r="N1113" i="1" s="1"/>
  <c r="D1113" i="1"/>
  <c r="H1113" i="1" s="1"/>
  <c r="P1113" i="1" s="1"/>
  <c r="C1113" i="1"/>
  <c r="G1113" i="1" s="1"/>
  <c r="O1113" i="1" s="1"/>
  <c r="AA1113" i="1" s="1"/>
  <c r="AB1113" i="1" s="1"/>
  <c r="Y1112" i="1"/>
  <c r="K1112" i="1"/>
  <c r="M1112" i="1" s="1"/>
  <c r="G1112" i="1"/>
  <c r="O1112" i="1" s="1"/>
  <c r="AA1112" i="1" s="1"/>
  <c r="AB1112" i="1" s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G1110" i="1" s="1"/>
  <c r="O1110" i="1" s="1"/>
  <c r="AA1110" i="1" s="1"/>
  <c r="AB1110" i="1" s="1"/>
  <c r="Y1109" i="1"/>
  <c r="K1109" i="1"/>
  <c r="M1109" i="1" s="1"/>
  <c r="F1109" i="1"/>
  <c r="L1109" i="1" s="1"/>
  <c r="N1109" i="1" s="1"/>
  <c r="D1109" i="1"/>
  <c r="H1109" i="1" s="1"/>
  <c r="P1109" i="1" s="1"/>
  <c r="C1109" i="1"/>
  <c r="G1109" i="1" s="1"/>
  <c r="O1109" i="1" s="1"/>
  <c r="AA1109" i="1" s="1"/>
  <c r="AB1109" i="1" s="1"/>
  <c r="Y1108" i="1"/>
  <c r="K1108" i="1"/>
  <c r="M1108" i="1" s="1"/>
  <c r="G1108" i="1"/>
  <c r="O1108" i="1" s="1"/>
  <c r="AA1108" i="1" s="1"/>
  <c r="AB1108" i="1" s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H1106" i="1" s="1"/>
  <c r="P1106" i="1" s="1"/>
  <c r="C1106" i="1"/>
  <c r="G1106" i="1" s="1"/>
  <c r="O1106" i="1" s="1"/>
  <c r="AA1106" i="1" s="1"/>
  <c r="AB1106" i="1" s="1"/>
  <c r="Y1105" i="1"/>
  <c r="K1105" i="1"/>
  <c r="M1105" i="1" s="1"/>
  <c r="F1105" i="1"/>
  <c r="L1105" i="1" s="1"/>
  <c r="N1105" i="1" s="1"/>
  <c r="D1105" i="1"/>
  <c r="H1105" i="1" s="1"/>
  <c r="P1105" i="1" s="1"/>
  <c r="C1105" i="1"/>
  <c r="G1105" i="1" s="1"/>
  <c r="O1105" i="1" s="1"/>
  <c r="AA1105" i="1" s="1"/>
  <c r="AB1105" i="1" s="1"/>
  <c r="Y1104" i="1"/>
  <c r="K1104" i="1"/>
  <c r="M1104" i="1" s="1"/>
  <c r="G1104" i="1"/>
  <c r="O1104" i="1" s="1"/>
  <c r="AA1104" i="1" s="1"/>
  <c r="AB1104" i="1" s="1"/>
  <c r="F1104" i="1"/>
  <c r="L1104" i="1" s="1"/>
  <c r="N1104" i="1" s="1"/>
  <c r="D1104" i="1"/>
  <c r="H1104" i="1" s="1"/>
  <c r="P1104" i="1" s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K1101" i="1"/>
  <c r="M1101" i="1" s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K1100" i="1"/>
  <c r="M1100" i="1" s="1"/>
  <c r="G1100" i="1"/>
  <c r="O1100" i="1" s="1"/>
  <c r="AA1100" i="1" s="1"/>
  <c r="AB1100" i="1" s="1"/>
  <c r="F1100" i="1"/>
  <c r="L1100" i="1" s="1"/>
  <c r="N1100" i="1" s="1"/>
  <c r="D1100" i="1"/>
  <c r="H1100" i="1" s="1"/>
  <c r="P1100" i="1" s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H1098" i="1" s="1"/>
  <c r="P1098" i="1" s="1"/>
  <c r="C1098" i="1"/>
  <c r="Y1097" i="1"/>
  <c r="K1097" i="1"/>
  <c r="M1097" i="1" s="1"/>
  <c r="F1097" i="1"/>
  <c r="L1097" i="1" s="1"/>
  <c r="N1097" i="1" s="1"/>
  <c r="D1097" i="1"/>
  <c r="H1097" i="1" s="1"/>
  <c r="P1097" i="1" s="1"/>
  <c r="C1097" i="1"/>
  <c r="G1097" i="1" s="1"/>
  <c r="O1097" i="1" s="1"/>
  <c r="AA1097" i="1" s="1"/>
  <c r="AB1097" i="1" s="1"/>
  <c r="Y1096" i="1"/>
  <c r="K1096" i="1"/>
  <c r="M1096" i="1" s="1"/>
  <c r="G1096" i="1"/>
  <c r="O1096" i="1" s="1"/>
  <c r="AA1096" i="1" s="1"/>
  <c r="AB1096" i="1" s="1"/>
  <c r="F1096" i="1"/>
  <c r="L1096" i="1" s="1"/>
  <c r="N1096" i="1" s="1"/>
  <c r="D1096" i="1"/>
  <c r="H1096" i="1" s="1"/>
  <c r="P1096" i="1" s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K1093" i="1"/>
  <c r="M1093" i="1" s="1"/>
  <c r="F1093" i="1"/>
  <c r="L1093" i="1" s="1"/>
  <c r="N1093" i="1" s="1"/>
  <c r="D1093" i="1"/>
  <c r="H1093" i="1" s="1"/>
  <c r="P1093" i="1" s="1"/>
  <c r="C1093" i="1"/>
  <c r="G1093" i="1" s="1"/>
  <c r="O1093" i="1" s="1"/>
  <c r="AA1093" i="1" s="1"/>
  <c r="AB1093" i="1" s="1"/>
  <c r="Y1092" i="1"/>
  <c r="K1092" i="1"/>
  <c r="M1092" i="1" s="1"/>
  <c r="G1092" i="1"/>
  <c r="O1092" i="1" s="1"/>
  <c r="AA1092" i="1" s="1"/>
  <c r="AB1092" i="1" s="1"/>
  <c r="F1092" i="1"/>
  <c r="L1092" i="1" s="1"/>
  <c r="N1092" i="1" s="1"/>
  <c r="D1092" i="1"/>
  <c r="H1092" i="1" s="1"/>
  <c r="P1092" i="1" s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H1090" i="1" s="1"/>
  <c r="P1090" i="1" s="1"/>
  <c r="C1090" i="1"/>
  <c r="Y1089" i="1"/>
  <c r="K1089" i="1"/>
  <c r="M1089" i="1" s="1"/>
  <c r="F1089" i="1"/>
  <c r="L1089" i="1" s="1"/>
  <c r="N1089" i="1" s="1"/>
  <c r="D1089" i="1"/>
  <c r="H1089" i="1" s="1"/>
  <c r="P1089" i="1" s="1"/>
  <c r="C1089" i="1"/>
  <c r="G1089" i="1" s="1"/>
  <c r="O1089" i="1" s="1"/>
  <c r="AA1089" i="1" s="1"/>
  <c r="AB1089" i="1" s="1"/>
  <c r="Y1088" i="1"/>
  <c r="K1088" i="1"/>
  <c r="M1088" i="1" s="1"/>
  <c r="G1088" i="1"/>
  <c r="O1088" i="1" s="1"/>
  <c r="AA1088" i="1" s="1"/>
  <c r="AB1088" i="1" s="1"/>
  <c r="F1088" i="1"/>
  <c r="L1088" i="1" s="1"/>
  <c r="N1088" i="1" s="1"/>
  <c r="D1088" i="1"/>
  <c r="H1088" i="1" s="1"/>
  <c r="P1088" i="1" s="1"/>
  <c r="C1088" i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H1086" i="1" s="1"/>
  <c r="P1086" i="1" s="1"/>
  <c r="C1086" i="1"/>
  <c r="Y1085" i="1"/>
  <c r="K1085" i="1"/>
  <c r="M1085" i="1" s="1"/>
  <c r="F1085" i="1"/>
  <c r="L1085" i="1" s="1"/>
  <c r="N1085" i="1" s="1"/>
  <c r="D1085" i="1"/>
  <c r="H1085" i="1" s="1"/>
  <c r="P1085" i="1" s="1"/>
  <c r="C1085" i="1"/>
  <c r="G1085" i="1" s="1"/>
  <c r="O1085" i="1" s="1"/>
  <c r="AA1085" i="1" s="1"/>
  <c r="AB1085" i="1" s="1"/>
  <c r="Y1084" i="1"/>
  <c r="K1084" i="1"/>
  <c r="M1084" i="1" s="1"/>
  <c r="G1084" i="1"/>
  <c r="O1084" i="1" s="1"/>
  <c r="AA1084" i="1" s="1"/>
  <c r="AB1084" i="1" s="1"/>
  <c r="F1084" i="1"/>
  <c r="L1084" i="1" s="1"/>
  <c r="N1084" i="1" s="1"/>
  <c r="D1084" i="1"/>
  <c r="H1084" i="1" s="1"/>
  <c r="P1084" i="1" s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H1082" i="1" s="1"/>
  <c r="P1082" i="1" s="1"/>
  <c r="C1082" i="1"/>
  <c r="Y1081" i="1"/>
  <c r="K1081" i="1"/>
  <c r="M1081" i="1" s="1"/>
  <c r="F1081" i="1"/>
  <c r="L1081" i="1" s="1"/>
  <c r="N1081" i="1" s="1"/>
  <c r="D1081" i="1"/>
  <c r="H1081" i="1" s="1"/>
  <c r="P1081" i="1" s="1"/>
  <c r="C1081" i="1"/>
  <c r="G1081" i="1" s="1"/>
  <c r="O1081" i="1" s="1"/>
  <c r="AA1081" i="1" s="1"/>
  <c r="AB1081" i="1" s="1"/>
  <c r="Y1080" i="1"/>
  <c r="K1080" i="1"/>
  <c r="M1080" i="1" s="1"/>
  <c r="G1080" i="1"/>
  <c r="O1080" i="1" s="1"/>
  <c r="AA1080" i="1" s="1"/>
  <c r="AB1080" i="1" s="1"/>
  <c r="F1080" i="1"/>
  <c r="L1080" i="1" s="1"/>
  <c r="N1080" i="1" s="1"/>
  <c r="D1080" i="1"/>
  <c r="H1080" i="1" s="1"/>
  <c r="P1080" i="1" s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H1078" i="1" s="1"/>
  <c r="P1078" i="1" s="1"/>
  <c r="C1078" i="1"/>
  <c r="Y1077" i="1"/>
  <c r="K1077" i="1"/>
  <c r="M1077" i="1" s="1"/>
  <c r="F1077" i="1"/>
  <c r="L1077" i="1" s="1"/>
  <c r="N1077" i="1" s="1"/>
  <c r="D1077" i="1"/>
  <c r="H1077" i="1" s="1"/>
  <c r="P1077" i="1" s="1"/>
  <c r="C1077" i="1"/>
  <c r="G1077" i="1" s="1"/>
  <c r="O1077" i="1" s="1"/>
  <c r="AA1077" i="1" s="1"/>
  <c r="AB1077" i="1" s="1"/>
  <c r="Y1076" i="1"/>
  <c r="K1076" i="1"/>
  <c r="M1076" i="1" s="1"/>
  <c r="G1076" i="1"/>
  <c r="O1076" i="1" s="1"/>
  <c r="AA1076" i="1" s="1"/>
  <c r="AB1076" i="1" s="1"/>
  <c r="F1076" i="1"/>
  <c r="L1076" i="1" s="1"/>
  <c r="N1076" i="1" s="1"/>
  <c r="D1076" i="1"/>
  <c r="H1076" i="1" s="1"/>
  <c r="P1076" i="1" s="1"/>
  <c r="C1076" i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K1073" i="1"/>
  <c r="M1073" i="1" s="1"/>
  <c r="F1073" i="1"/>
  <c r="L1073" i="1" s="1"/>
  <c r="N1073" i="1" s="1"/>
  <c r="D1073" i="1"/>
  <c r="H1073" i="1" s="1"/>
  <c r="P1073" i="1" s="1"/>
  <c r="C1073" i="1"/>
  <c r="G1073" i="1" s="1"/>
  <c r="O1073" i="1" s="1"/>
  <c r="AA1073" i="1" s="1"/>
  <c r="AB1073" i="1" s="1"/>
  <c r="Y1072" i="1"/>
  <c r="K1072" i="1"/>
  <c r="M1072" i="1" s="1"/>
  <c r="G1072" i="1"/>
  <c r="O1072" i="1" s="1"/>
  <c r="AA1072" i="1" s="1"/>
  <c r="AB1072" i="1" s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K1069" i="1"/>
  <c r="M1069" i="1" s="1"/>
  <c r="F1069" i="1"/>
  <c r="L1069" i="1" s="1"/>
  <c r="N1069" i="1" s="1"/>
  <c r="D1069" i="1"/>
  <c r="H1069" i="1" s="1"/>
  <c r="P1069" i="1" s="1"/>
  <c r="C1069" i="1"/>
  <c r="G1069" i="1" s="1"/>
  <c r="O1069" i="1" s="1"/>
  <c r="AA1069" i="1" s="1"/>
  <c r="AB1069" i="1" s="1"/>
  <c r="Y1068" i="1"/>
  <c r="K1068" i="1"/>
  <c r="M1068" i="1" s="1"/>
  <c r="G1068" i="1"/>
  <c r="O1068" i="1" s="1"/>
  <c r="AA1068" i="1" s="1"/>
  <c r="AB1068" i="1" s="1"/>
  <c r="F1068" i="1"/>
  <c r="L1068" i="1" s="1"/>
  <c r="N1068" i="1" s="1"/>
  <c r="D1068" i="1"/>
  <c r="H1068" i="1" s="1"/>
  <c r="P1068" i="1" s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H1066" i="1" s="1"/>
  <c r="P1066" i="1" s="1"/>
  <c r="C1066" i="1"/>
  <c r="Y1065" i="1"/>
  <c r="K1065" i="1"/>
  <c r="M1065" i="1" s="1"/>
  <c r="F1065" i="1"/>
  <c r="L1065" i="1" s="1"/>
  <c r="N1065" i="1" s="1"/>
  <c r="D1065" i="1"/>
  <c r="H1065" i="1" s="1"/>
  <c r="P1065" i="1" s="1"/>
  <c r="C1065" i="1"/>
  <c r="G1065" i="1" s="1"/>
  <c r="O1065" i="1" s="1"/>
  <c r="AA1065" i="1" s="1"/>
  <c r="AB1065" i="1" s="1"/>
  <c r="Y1064" i="1"/>
  <c r="K1064" i="1"/>
  <c r="M1064" i="1" s="1"/>
  <c r="G1064" i="1"/>
  <c r="O1064" i="1" s="1"/>
  <c r="AA1064" i="1" s="1"/>
  <c r="AB1064" i="1" s="1"/>
  <c r="F1064" i="1"/>
  <c r="L1064" i="1" s="1"/>
  <c r="N1064" i="1" s="1"/>
  <c r="D1064" i="1"/>
  <c r="H1064" i="1" s="1"/>
  <c r="P1064" i="1" s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H1062" i="1" s="1"/>
  <c r="P1062" i="1" s="1"/>
  <c r="C1062" i="1"/>
  <c r="Y1061" i="1"/>
  <c r="K1061" i="1"/>
  <c r="M1061" i="1" s="1"/>
  <c r="F1061" i="1"/>
  <c r="L1061" i="1" s="1"/>
  <c r="N1061" i="1" s="1"/>
  <c r="D1061" i="1"/>
  <c r="H1061" i="1" s="1"/>
  <c r="P1061" i="1" s="1"/>
  <c r="C1061" i="1"/>
  <c r="G1061" i="1" s="1"/>
  <c r="O1061" i="1" s="1"/>
  <c r="AA1061" i="1" s="1"/>
  <c r="AB1061" i="1" s="1"/>
  <c r="Y1060" i="1"/>
  <c r="K1060" i="1"/>
  <c r="M1060" i="1" s="1"/>
  <c r="G1060" i="1"/>
  <c r="O1060" i="1" s="1"/>
  <c r="AA1060" i="1" s="1"/>
  <c r="AB1060" i="1" s="1"/>
  <c r="F1060" i="1"/>
  <c r="L1060" i="1" s="1"/>
  <c r="N1060" i="1" s="1"/>
  <c r="D1060" i="1"/>
  <c r="H1060" i="1" s="1"/>
  <c r="P1060" i="1" s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K1057" i="1"/>
  <c r="M1057" i="1" s="1"/>
  <c r="F1057" i="1"/>
  <c r="L1057" i="1" s="1"/>
  <c r="N1057" i="1" s="1"/>
  <c r="D1057" i="1"/>
  <c r="H1057" i="1" s="1"/>
  <c r="P1057" i="1" s="1"/>
  <c r="C1057" i="1"/>
  <c r="G1057" i="1" s="1"/>
  <c r="O1057" i="1" s="1"/>
  <c r="AA1057" i="1" s="1"/>
  <c r="AB1057" i="1" s="1"/>
  <c r="Y1056" i="1"/>
  <c r="K1056" i="1"/>
  <c r="M1056" i="1" s="1"/>
  <c r="G1056" i="1"/>
  <c r="O1056" i="1" s="1"/>
  <c r="AA1056" i="1" s="1"/>
  <c r="AB1056" i="1" s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H1054" i="1" s="1"/>
  <c r="P1054" i="1" s="1"/>
  <c r="C1054" i="1"/>
  <c r="Y1053" i="1"/>
  <c r="K1053" i="1"/>
  <c r="M1053" i="1" s="1"/>
  <c r="F1053" i="1"/>
  <c r="L1053" i="1" s="1"/>
  <c r="N1053" i="1" s="1"/>
  <c r="D1053" i="1"/>
  <c r="H1053" i="1" s="1"/>
  <c r="P1053" i="1" s="1"/>
  <c r="C1053" i="1"/>
  <c r="G1053" i="1" s="1"/>
  <c r="O1053" i="1" s="1"/>
  <c r="AA1053" i="1" s="1"/>
  <c r="AB1053" i="1" s="1"/>
  <c r="Y1052" i="1"/>
  <c r="K1052" i="1"/>
  <c r="M1052" i="1" s="1"/>
  <c r="G1052" i="1"/>
  <c r="O1052" i="1" s="1"/>
  <c r="AA1052" i="1" s="1"/>
  <c r="AB1052" i="1" s="1"/>
  <c r="F1052" i="1"/>
  <c r="L1052" i="1" s="1"/>
  <c r="N1052" i="1" s="1"/>
  <c r="D1052" i="1"/>
  <c r="H1052" i="1" s="1"/>
  <c r="P1052" i="1" s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H1050" i="1" s="1"/>
  <c r="P1050" i="1" s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K1048" i="1"/>
  <c r="M1048" i="1" s="1"/>
  <c r="G1048" i="1"/>
  <c r="O1048" i="1" s="1"/>
  <c r="AA1048" i="1" s="1"/>
  <c r="AB1048" i="1" s="1"/>
  <c r="F1048" i="1"/>
  <c r="L1048" i="1" s="1"/>
  <c r="N1048" i="1" s="1"/>
  <c r="D1048" i="1"/>
  <c r="H1048" i="1" s="1"/>
  <c r="P1048" i="1" s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K1045" i="1"/>
  <c r="M1045" i="1" s="1"/>
  <c r="F1045" i="1"/>
  <c r="L1045" i="1" s="1"/>
  <c r="N1045" i="1" s="1"/>
  <c r="D1045" i="1"/>
  <c r="H1045" i="1" s="1"/>
  <c r="P1045" i="1" s="1"/>
  <c r="C1045" i="1"/>
  <c r="G1045" i="1" s="1"/>
  <c r="O1045" i="1" s="1"/>
  <c r="AA1045" i="1" s="1"/>
  <c r="AB1045" i="1" s="1"/>
  <c r="Y1044" i="1"/>
  <c r="K1044" i="1"/>
  <c r="M1044" i="1" s="1"/>
  <c r="G1044" i="1"/>
  <c r="O1044" i="1" s="1"/>
  <c r="AA1044" i="1" s="1"/>
  <c r="AB1044" i="1" s="1"/>
  <c r="F1044" i="1"/>
  <c r="L1044" i="1" s="1"/>
  <c r="N1044" i="1" s="1"/>
  <c r="D1044" i="1"/>
  <c r="H1044" i="1" s="1"/>
  <c r="P1044" i="1" s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K1041" i="1"/>
  <c r="M1041" i="1" s="1"/>
  <c r="F1041" i="1"/>
  <c r="L1041" i="1" s="1"/>
  <c r="N1041" i="1" s="1"/>
  <c r="D1041" i="1"/>
  <c r="H1041" i="1" s="1"/>
  <c r="P1041" i="1" s="1"/>
  <c r="C1041" i="1"/>
  <c r="G1041" i="1" s="1"/>
  <c r="O1041" i="1" s="1"/>
  <c r="AA1041" i="1" s="1"/>
  <c r="AB1041" i="1" s="1"/>
  <c r="Y1040" i="1"/>
  <c r="K1040" i="1"/>
  <c r="M1040" i="1" s="1"/>
  <c r="G1040" i="1"/>
  <c r="O1040" i="1" s="1"/>
  <c r="AA1040" i="1" s="1"/>
  <c r="AB1040" i="1" s="1"/>
  <c r="F1040" i="1"/>
  <c r="L1040" i="1" s="1"/>
  <c r="N1040" i="1" s="1"/>
  <c r="D1040" i="1"/>
  <c r="H1040" i="1" s="1"/>
  <c r="P1040" i="1" s="1"/>
  <c r="C1040" i="1"/>
  <c r="Y1039" i="1"/>
  <c r="F1039" i="1"/>
  <c r="L1039" i="1" s="1"/>
  <c r="N1039" i="1" s="1"/>
  <c r="D1039" i="1"/>
  <c r="H1039" i="1" s="1"/>
  <c r="P1039" i="1" s="1"/>
  <c r="C1039" i="1"/>
  <c r="G1039" i="1" s="1"/>
  <c r="O1039" i="1" s="1"/>
  <c r="AA1039" i="1" s="1"/>
  <c r="AB1039" i="1" s="1"/>
  <c r="Y1038" i="1"/>
  <c r="F1038" i="1"/>
  <c r="K1038" i="1" s="1"/>
  <c r="M1038" i="1" s="1"/>
  <c r="D1038" i="1"/>
  <c r="H1038" i="1" s="1"/>
  <c r="P1038" i="1" s="1"/>
  <c r="C1038" i="1"/>
  <c r="Y1037" i="1"/>
  <c r="F1037" i="1"/>
  <c r="K1037" i="1" s="1"/>
  <c r="M1037" i="1" s="1"/>
  <c r="D1037" i="1"/>
  <c r="C1037" i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H1035" i="1" s="1"/>
  <c r="P1035" i="1" s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F1031" i="1"/>
  <c r="K1031" i="1" s="1"/>
  <c r="M1031" i="1" s="1"/>
  <c r="D1031" i="1"/>
  <c r="H1031" i="1" s="1"/>
  <c r="P1031" i="1" s="1"/>
  <c r="C1031" i="1"/>
  <c r="G1031" i="1" s="1"/>
  <c r="O1031" i="1" s="1"/>
  <c r="AA1031" i="1" s="1"/>
  <c r="AB1031" i="1" s="1"/>
  <c r="Y1030" i="1"/>
  <c r="F1030" i="1"/>
  <c r="K1030" i="1" s="1"/>
  <c r="M1030" i="1" s="1"/>
  <c r="D1030" i="1"/>
  <c r="H1030" i="1" s="1"/>
  <c r="P1030" i="1" s="1"/>
  <c r="C1030" i="1"/>
  <c r="Y1029" i="1"/>
  <c r="F1029" i="1"/>
  <c r="K1029" i="1" s="1"/>
  <c r="M1029" i="1" s="1"/>
  <c r="D1029" i="1"/>
  <c r="C1029" i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F1027" i="1"/>
  <c r="K1027" i="1" s="1"/>
  <c r="M1027" i="1" s="1"/>
  <c r="D1027" i="1"/>
  <c r="H1027" i="1" s="1"/>
  <c r="P1027" i="1" s="1"/>
  <c r="C1027" i="1"/>
  <c r="G1027" i="1" s="1"/>
  <c r="O1027" i="1" s="1"/>
  <c r="AA1027" i="1" s="1"/>
  <c r="AB1027" i="1" s="1"/>
  <c r="Y1026" i="1"/>
  <c r="F1026" i="1"/>
  <c r="K1026" i="1" s="1"/>
  <c r="M1026" i="1" s="1"/>
  <c r="D1026" i="1"/>
  <c r="H1026" i="1" s="1"/>
  <c r="P1026" i="1" s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H1023" i="1" s="1"/>
  <c r="P1023" i="1" s="1"/>
  <c r="C1023" i="1"/>
  <c r="G1023" i="1" s="1"/>
  <c r="O1023" i="1" s="1"/>
  <c r="Y1022" i="1"/>
  <c r="F1022" i="1"/>
  <c r="K1022" i="1" s="1"/>
  <c r="M1022" i="1" s="1"/>
  <c r="D1022" i="1"/>
  <c r="H1022" i="1" s="1"/>
  <c r="P1022" i="1" s="1"/>
  <c r="C1022" i="1"/>
  <c r="Y1021" i="1"/>
  <c r="F1021" i="1"/>
  <c r="K1021" i="1" s="1"/>
  <c r="M1021" i="1" s="1"/>
  <c r="D1021" i="1"/>
  <c r="C1021" i="1"/>
  <c r="Y1020" i="1"/>
  <c r="H1020" i="1"/>
  <c r="P1020" i="1" s="1"/>
  <c r="F1020" i="1"/>
  <c r="K1020" i="1" s="1"/>
  <c r="M1020" i="1" s="1"/>
  <c r="D1020" i="1"/>
  <c r="C1020" i="1"/>
  <c r="G1020" i="1" s="1"/>
  <c r="O1020" i="1" s="1"/>
  <c r="AA1020" i="1" s="1"/>
  <c r="AB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F1015" i="1"/>
  <c r="K1015" i="1" s="1"/>
  <c r="M1015" i="1" s="1"/>
  <c r="D1015" i="1"/>
  <c r="H1015" i="1" s="1"/>
  <c r="P1015" i="1" s="1"/>
  <c r="C1015" i="1"/>
  <c r="G1015" i="1" s="1"/>
  <c r="O1015" i="1" s="1"/>
  <c r="AA1015" i="1" s="1"/>
  <c r="AB1015" i="1" s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F1011" i="1"/>
  <c r="K1011" i="1" s="1"/>
  <c r="M1011" i="1" s="1"/>
  <c r="D1011" i="1"/>
  <c r="H1011" i="1" s="1"/>
  <c r="P1011" i="1" s="1"/>
  <c r="C1011" i="1"/>
  <c r="G1011" i="1" s="1"/>
  <c r="O1011" i="1" s="1"/>
  <c r="Y1010" i="1"/>
  <c r="F1010" i="1"/>
  <c r="K1010" i="1" s="1"/>
  <c r="M1010" i="1" s="1"/>
  <c r="D1010" i="1"/>
  <c r="H1010" i="1" s="1"/>
  <c r="P1010" i="1" s="1"/>
  <c r="C1010" i="1"/>
  <c r="Y1009" i="1"/>
  <c r="F1009" i="1"/>
  <c r="K1009" i="1" s="1"/>
  <c r="M1009" i="1" s="1"/>
  <c r="D1009" i="1"/>
  <c r="C1009" i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H1007" i="1" s="1"/>
  <c r="P1007" i="1" s="1"/>
  <c r="C1007" i="1"/>
  <c r="G1007" i="1" s="1"/>
  <c r="O1007" i="1" s="1"/>
  <c r="Y1006" i="1"/>
  <c r="F1006" i="1"/>
  <c r="K1006" i="1" s="1"/>
  <c r="M1006" i="1" s="1"/>
  <c r="D1006" i="1"/>
  <c r="H1006" i="1" s="1"/>
  <c r="P1006" i="1" s="1"/>
  <c r="C1006" i="1"/>
  <c r="Y1005" i="1"/>
  <c r="F1005" i="1"/>
  <c r="K1005" i="1" s="1"/>
  <c r="M1005" i="1" s="1"/>
  <c r="D1005" i="1"/>
  <c r="C1005" i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F999" i="1"/>
  <c r="K999" i="1" s="1"/>
  <c r="M999" i="1" s="1"/>
  <c r="D999" i="1"/>
  <c r="H999" i="1" s="1"/>
  <c r="P999" i="1" s="1"/>
  <c r="C999" i="1"/>
  <c r="G999" i="1" s="1"/>
  <c r="O999" i="1" s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H996" i="1"/>
  <c r="P996" i="1" s="1"/>
  <c r="F996" i="1"/>
  <c r="K996" i="1" s="1"/>
  <c r="M996" i="1" s="1"/>
  <c r="D996" i="1"/>
  <c r="C996" i="1"/>
  <c r="G996" i="1" s="1"/>
  <c r="O996" i="1" s="1"/>
  <c r="AA996" i="1" s="1"/>
  <c r="AB996" i="1" s="1"/>
  <c r="Y995" i="1"/>
  <c r="F995" i="1"/>
  <c r="K995" i="1" s="1"/>
  <c r="M995" i="1" s="1"/>
  <c r="D995" i="1"/>
  <c r="H995" i="1" s="1"/>
  <c r="P995" i="1" s="1"/>
  <c r="C995" i="1"/>
  <c r="G995" i="1" s="1"/>
  <c r="O995" i="1" s="1"/>
  <c r="Y994" i="1"/>
  <c r="F994" i="1"/>
  <c r="K994" i="1" s="1"/>
  <c r="M994" i="1" s="1"/>
  <c r="D994" i="1"/>
  <c r="H994" i="1" s="1"/>
  <c r="P994" i="1" s="1"/>
  <c r="C994" i="1"/>
  <c r="Y993" i="1"/>
  <c r="F993" i="1"/>
  <c r="K993" i="1" s="1"/>
  <c r="M993" i="1" s="1"/>
  <c r="D993" i="1"/>
  <c r="C993" i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F991" i="1"/>
  <c r="K991" i="1" s="1"/>
  <c r="M991" i="1" s="1"/>
  <c r="D991" i="1"/>
  <c r="H991" i="1" s="1"/>
  <c r="P991" i="1" s="1"/>
  <c r="C991" i="1"/>
  <c r="G991" i="1" s="1"/>
  <c r="O991" i="1" s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F987" i="1"/>
  <c r="K987" i="1" s="1"/>
  <c r="M987" i="1" s="1"/>
  <c r="D987" i="1"/>
  <c r="H987" i="1" s="1"/>
  <c r="P987" i="1" s="1"/>
  <c r="C987" i="1"/>
  <c r="G987" i="1" s="1"/>
  <c r="O987" i="1" s="1"/>
  <c r="AA987" i="1" s="1"/>
  <c r="AB987" i="1" s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H984" i="1"/>
  <c r="P984" i="1" s="1"/>
  <c r="F984" i="1"/>
  <c r="K984" i="1" s="1"/>
  <c r="M984" i="1" s="1"/>
  <c r="D984" i="1"/>
  <c r="C984" i="1"/>
  <c r="G984" i="1" s="1"/>
  <c r="O984" i="1" s="1"/>
  <c r="AA984" i="1" s="1"/>
  <c r="AB984" i="1" s="1"/>
  <c r="Y983" i="1"/>
  <c r="F983" i="1"/>
  <c r="K983" i="1" s="1"/>
  <c r="M983" i="1" s="1"/>
  <c r="D983" i="1"/>
  <c r="H983" i="1" s="1"/>
  <c r="P983" i="1" s="1"/>
  <c r="C983" i="1"/>
  <c r="G983" i="1" s="1"/>
  <c r="O983" i="1" s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H980" i="1"/>
  <c r="P980" i="1" s="1"/>
  <c r="F980" i="1"/>
  <c r="K980" i="1" s="1"/>
  <c r="M980" i="1" s="1"/>
  <c r="D980" i="1"/>
  <c r="C980" i="1"/>
  <c r="G980" i="1" s="1"/>
  <c r="O980" i="1" s="1"/>
  <c r="AA980" i="1" s="1"/>
  <c r="AB980" i="1" s="1"/>
  <c r="Y979" i="1"/>
  <c r="F979" i="1"/>
  <c r="K979" i="1" s="1"/>
  <c r="M979" i="1" s="1"/>
  <c r="D979" i="1"/>
  <c r="H979" i="1" s="1"/>
  <c r="P979" i="1" s="1"/>
  <c r="C979" i="1"/>
  <c r="G979" i="1" s="1"/>
  <c r="O979" i="1" s="1"/>
  <c r="AA979" i="1" s="1"/>
  <c r="AB979" i="1" s="1"/>
  <c r="Y978" i="1"/>
  <c r="F978" i="1"/>
  <c r="K978" i="1" s="1"/>
  <c r="M978" i="1" s="1"/>
  <c r="D978" i="1"/>
  <c r="H978" i="1" s="1"/>
  <c r="P978" i="1" s="1"/>
  <c r="C978" i="1"/>
  <c r="Y977" i="1"/>
  <c r="F977" i="1"/>
  <c r="K977" i="1" s="1"/>
  <c r="M977" i="1" s="1"/>
  <c r="D977" i="1"/>
  <c r="C977" i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F975" i="1"/>
  <c r="K975" i="1" s="1"/>
  <c r="M975" i="1" s="1"/>
  <c r="D975" i="1"/>
  <c r="H975" i="1" s="1"/>
  <c r="P975" i="1" s="1"/>
  <c r="C975" i="1"/>
  <c r="G975" i="1" s="1"/>
  <c r="O975" i="1" s="1"/>
  <c r="Y974" i="1"/>
  <c r="F974" i="1"/>
  <c r="K974" i="1" s="1"/>
  <c r="M974" i="1" s="1"/>
  <c r="D974" i="1"/>
  <c r="H974" i="1" s="1"/>
  <c r="P974" i="1" s="1"/>
  <c r="C974" i="1"/>
  <c r="Y973" i="1"/>
  <c r="F973" i="1"/>
  <c r="K973" i="1" s="1"/>
  <c r="M973" i="1" s="1"/>
  <c r="D973" i="1"/>
  <c r="C973" i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F971" i="1"/>
  <c r="K971" i="1" s="1"/>
  <c r="M971" i="1" s="1"/>
  <c r="D971" i="1"/>
  <c r="H971" i="1" s="1"/>
  <c r="P971" i="1" s="1"/>
  <c r="C971" i="1"/>
  <c r="G971" i="1" s="1"/>
  <c r="O971" i="1" s="1"/>
  <c r="Y970" i="1"/>
  <c r="F970" i="1"/>
  <c r="K970" i="1" s="1"/>
  <c r="M970" i="1" s="1"/>
  <c r="D970" i="1"/>
  <c r="H970" i="1" s="1"/>
  <c r="P970" i="1" s="1"/>
  <c r="C970" i="1"/>
  <c r="Y969" i="1"/>
  <c r="F969" i="1"/>
  <c r="K969" i="1" s="1"/>
  <c r="M969" i="1" s="1"/>
  <c r="D969" i="1"/>
  <c r="C969" i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F967" i="1"/>
  <c r="K967" i="1" s="1"/>
  <c r="M967" i="1" s="1"/>
  <c r="D967" i="1"/>
  <c r="H967" i="1" s="1"/>
  <c r="P967" i="1" s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AA958" i="1" s="1"/>
  <c r="AB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AA956" i="1" s="1"/>
  <c r="AB956" i="1" s="1"/>
  <c r="Y955" i="1"/>
  <c r="F955" i="1"/>
  <c r="L955" i="1" s="1"/>
  <c r="N955" i="1" s="1"/>
  <c r="D955" i="1"/>
  <c r="C955" i="1"/>
  <c r="G955" i="1" s="1"/>
  <c r="O955" i="1" s="1"/>
  <c r="AA955" i="1" s="1"/>
  <c r="AB955" i="1" s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G952" i="1"/>
  <c r="O952" i="1" s="1"/>
  <c r="AA952" i="1" s="1"/>
  <c r="AB952" i="1" s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G951" i="1" s="1"/>
  <c r="O951" i="1" s="1"/>
  <c r="AA951" i="1" s="1"/>
  <c r="AB951" i="1" s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AA947" i="1" s="1"/>
  <c r="AB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G944" i="1"/>
  <c r="O944" i="1" s="1"/>
  <c r="AA944" i="1" s="1"/>
  <c r="AB944" i="1" s="1"/>
  <c r="F944" i="1"/>
  <c r="L944" i="1" s="1"/>
  <c r="N944" i="1" s="1"/>
  <c r="D944" i="1"/>
  <c r="H944" i="1" s="1"/>
  <c r="P944" i="1" s="1"/>
  <c r="C944" i="1"/>
  <c r="Y943" i="1"/>
  <c r="F943" i="1"/>
  <c r="L943" i="1" s="1"/>
  <c r="N943" i="1" s="1"/>
  <c r="D943" i="1"/>
  <c r="H943" i="1" s="1"/>
  <c r="P943" i="1" s="1"/>
  <c r="C943" i="1"/>
  <c r="G943" i="1" s="1"/>
  <c r="O943" i="1" s="1"/>
  <c r="AA943" i="1" s="1"/>
  <c r="AB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G940" i="1"/>
  <c r="O940" i="1" s="1"/>
  <c r="AA940" i="1" s="1"/>
  <c r="AB940" i="1" s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G939" i="1" s="1"/>
  <c r="O939" i="1" s="1"/>
  <c r="AA939" i="1" s="1"/>
  <c r="AB939" i="1" s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G936" i="1"/>
  <c r="O936" i="1" s="1"/>
  <c r="AA936" i="1" s="1"/>
  <c r="AB936" i="1" s="1"/>
  <c r="F936" i="1"/>
  <c r="L936" i="1" s="1"/>
  <c r="N936" i="1" s="1"/>
  <c r="D936" i="1"/>
  <c r="H936" i="1" s="1"/>
  <c r="P936" i="1" s="1"/>
  <c r="C936" i="1"/>
  <c r="Y935" i="1"/>
  <c r="F935" i="1"/>
  <c r="L935" i="1" s="1"/>
  <c r="N935" i="1" s="1"/>
  <c r="D935" i="1"/>
  <c r="H935" i="1" s="1"/>
  <c r="P935" i="1" s="1"/>
  <c r="C935" i="1"/>
  <c r="G935" i="1" s="1"/>
  <c r="O935" i="1" s="1"/>
  <c r="AA935" i="1" s="1"/>
  <c r="AB935" i="1" s="1"/>
  <c r="Y934" i="1"/>
  <c r="F934" i="1"/>
  <c r="L934" i="1" s="1"/>
  <c r="N934" i="1" s="1"/>
  <c r="D934" i="1"/>
  <c r="H934" i="1" s="1"/>
  <c r="P934" i="1" s="1"/>
  <c r="C934" i="1"/>
  <c r="Y933" i="1"/>
  <c r="F933" i="1"/>
  <c r="L933" i="1" s="1"/>
  <c r="N933" i="1" s="1"/>
  <c r="D933" i="1"/>
  <c r="C933" i="1"/>
  <c r="Y932" i="1"/>
  <c r="G932" i="1"/>
  <c r="O932" i="1" s="1"/>
  <c r="AA932" i="1" s="1"/>
  <c r="AB932" i="1" s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H931" i="1" s="1"/>
  <c r="P931" i="1" s="1"/>
  <c r="C931" i="1"/>
  <c r="G931" i="1" s="1"/>
  <c r="O931" i="1" s="1"/>
  <c r="AA931" i="1" s="1"/>
  <c r="AB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G928" i="1"/>
  <c r="O928" i="1" s="1"/>
  <c r="AA928" i="1" s="1"/>
  <c r="AB928" i="1" s="1"/>
  <c r="F928" i="1"/>
  <c r="L928" i="1" s="1"/>
  <c r="N928" i="1" s="1"/>
  <c r="D928" i="1"/>
  <c r="H928" i="1" s="1"/>
  <c r="P928" i="1" s="1"/>
  <c r="C928" i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G924" i="1"/>
  <c r="O924" i="1" s="1"/>
  <c r="AA924" i="1" s="1"/>
  <c r="AB924" i="1" s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G923" i="1" s="1"/>
  <c r="O923" i="1" s="1"/>
  <c r="AA923" i="1" s="1"/>
  <c r="AB923" i="1" s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G920" i="1"/>
  <c r="O920" i="1" s="1"/>
  <c r="AA920" i="1" s="1"/>
  <c r="AB920" i="1" s="1"/>
  <c r="F920" i="1"/>
  <c r="L920" i="1" s="1"/>
  <c r="N920" i="1" s="1"/>
  <c r="D920" i="1"/>
  <c r="H920" i="1" s="1"/>
  <c r="P920" i="1" s="1"/>
  <c r="C920" i="1"/>
  <c r="Y919" i="1"/>
  <c r="F919" i="1"/>
  <c r="L919" i="1" s="1"/>
  <c r="N919" i="1" s="1"/>
  <c r="D919" i="1"/>
  <c r="H919" i="1" s="1"/>
  <c r="P919" i="1" s="1"/>
  <c r="C919" i="1"/>
  <c r="G919" i="1" s="1"/>
  <c r="O919" i="1" s="1"/>
  <c r="AA919" i="1" s="1"/>
  <c r="AB919" i="1" s="1"/>
  <c r="Y918" i="1"/>
  <c r="F918" i="1"/>
  <c r="L918" i="1" s="1"/>
  <c r="N918" i="1" s="1"/>
  <c r="D918" i="1"/>
  <c r="H918" i="1" s="1"/>
  <c r="P918" i="1" s="1"/>
  <c r="C918" i="1"/>
  <c r="Y917" i="1"/>
  <c r="F917" i="1"/>
  <c r="L917" i="1" s="1"/>
  <c r="N917" i="1" s="1"/>
  <c r="D917" i="1"/>
  <c r="C917" i="1"/>
  <c r="Y916" i="1"/>
  <c r="G916" i="1"/>
  <c r="O916" i="1" s="1"/>
  <c r="AA916" i="1" s="1"/>
  <c r="AB916" i="1" s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G915" i="1" s="1"/>
  <c r="O915" i="1" s="1"/>
  <c r="AA915" i="1" s="1"/>
  <c r="AB915" i="1" s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G912" i="1"/>
  <c r="O912" i="1" s="1"/>
  <c r="AA912" i="1" s="1"/>
  <c r="AB912" i="1" s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G911" i="1" s="1"/>
  <c r="O911" i="1" s="1"/>
  <c r="AA911" i="1" s="1"/>
  <c r="AB911" i="1" s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G908" i="1"/>
  <c r="O908" i="1" s="1"/>
  <c r="AA908" i="1" s="1"/>
  <c r="AB908" i="1" s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G907" i="1" s="1"/>
  <c r="O907" i="1" s="1"/>
  <c r="AA907" i="1" s="1"/>
  <c r="AB907" i="1" s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G904" i="1"/>
  <c r="O904" i="1" s="1"/>
  <c r="AA904" i="1" s="1"/>
  <c r="AB904" i="1" s="1"/>
  <c r="F904" i="1"/>
  <c r="L904" i="1" s="1"/>
  <c r="N904" i="1" s="1"/>
  <c r="D904" i="1"/>
  <c r="H904" i="1" s="1"/>
  <c r="P904" i="1" s="1"/>
  <c r="C904" i="1"/>
  <c r="Y903" i="1"/>
  <c r="F903" i="1"/>
  <c r="L903" i="1" s="1"/>
  <c r="N903" i="1" s="1"/>
  <c r="D903" i="1"/>
  <c r="H903" i="1" s="1"/>
  <c r="P903" i="1" s="1"/>
  <c r="C903" i="1"/>
  <c r="G903" i="1" s="1"/>
  <c r="O903" i="1" s="1"/>
  <c r="AA903" i="1" s="1"/>
  <c r="AB903" i="1" s="1"/>
  <c r="Y902" i="1"/>
  <c r="F902" i="1"/>
  <c r="L902" i="1" s="1"/>
  <c r="N902" i="1" s="1"/>
  <c r="D902" i="1"/>
  <c r="H902" i="1" s="1"/>
  <c r="P902" i="1" s="1"/>
  <c r="C902" i="1"/>
  <c r="Y901" i="1"/>
  <c r="F901" i="1"/>
  <c r="L901" i="1" s="1"/>
  <c r="N901" i="1" s="1"/>
  <c r="D901" i="1"/>
  <c r="C901" i="1"/>
  <c r="Y900" i="1"/>
  <c r="G900" i="1"/>
  <c r="O900" i="1" s="1"/>
  <c r="AA900" i="1" s="1"/>
  <c r="AB900" i="1" s="1"/>
  <c r="F900" i="1"/>
  <c r="L900" i="1" s="1"/>
  <c r="N900" i="1" s="1"/>
  <c r="D900" i="1"/>
  <c r="H900" i="1" s="1"/>
  <c r="P900" i="1" s="1"/>
  <c r="C900" i="1"/>
  <c r="Y899" i="1"/>
  <c r="F899" i="1"/>
  <c r="L899" i="1" s="1"/>
  <c r="N899" i="1" s="1"/>
  <c r="D899" i="1"/>
  <c r="H899" i="1" s="1"/>
  <c r="P899" i="1" s="1"/>
  <c r="C899" i="1"/>
  <c r="G899" i="1" s="1"/>
  <c r="O899" i="1" s="1"/>
  <c r="AA899" i="1" s="1"/>
  <c r="AB899" i="1" s="1"/>
  <c r="Y898" i="1"/>
  <c r="F898" i="1"/>
  <c r="L898" i="1" s="1"/>
  <c r="N898" i="1" s="1"/>
  <c r="D898" i="1"/>
  <c r="H898" i="1" s="1"/>
  <c r="P898" i="1" s="1"/>
  <c r="C898" i="1"/>
  <c r="Y897" i="1"/>
  <c r="F897" i="1"/>
  <c r="L897" i="1" s="1"/>
  <c r="N897" i="1" s="1"/>
  <c r="D897" i="1"/>
  <c r="C897" i="1"/>
  <c r="Y896" i="1"/>
  <c r="G896" i="1"/>
  <c r="O896" i="1" s="1"/>
  <c r="AA896" i="1" s="1"/>
  <c r="AB896" i="1" s="1"/>
  <c r="F896" i="1"/>
  <c r="L896" i="1" s="1"/>
  <c r="N896" i="1" s="1"/>
  <c r="D896" i="1"/>
  <c r="H896" i="1" s="1"/>
  <c r="P896" i="1" s="1"/>
  <c r="C896" i="1"/>
  <c r="Y895" i="1"/>
  <c r="F895" i="1"/>
  <c r="L895" i="1" s="1"/>
  <c r="N895" i="1" s="1"/>
  <c r="D895" i="1"/>
  <c r="H895" i="1" s="1"/>
  <c r="P895" i="1" s="1"/>
  <c r="C895" i="1"/>
  <c r="G895" i="1" s="1"/>
  <c r="O895" i="1" s="1"/>
  <c r="AA895" i="1" s="1"/>
  <c r="AB895" i="1" s="1"/>
  <c r="Y894" i="1"/>
  <c r="F894" i="1"/>
  <c r="L894" i="1" s="1"/>
  <c r="N894" i="1" s="1"/>
  <c r="D894" i="1"/>
  <c r="H894" i="1" s="1"/>
  <c r="P894" i="1" s="1"/>
  <c r="C894" i="1"/>
  <c r="Y893" i="1"/>
  <c r="F893" i="1"/>
  <c r="L893" i="1" s="1"/>
  <c r="N893" i="1" s="1"/>
  <c r="D893" i="1"/>
  <c r="C893" i="1"/>
  <c r="Y892" i="1"/>
  <c r="G892" i="1"/>
  <c r="O892" i="1" s="1"/>
  <c r="AA892" i="1" s="1"/>
  <c r="AB892" i="1" s="1"/>
  <c r="F892" i="1"/>
  <c r="L892" i="1" s="1"/>
  <c r="N892" i="1" s="1"/>
  <c r="D892" i="1"/>
  <c r="H892" i="1" s="1"/>
  <c r="P892" i="1" s="1"/>
  <c r="C892" i="1"/>
  <c r="Y891" i="1"/>
  <c r="F891" i="1"/>
  <c r="L891" i="1" s="1"/>
  <c r="N891" i="1" s="1"/>
  <c r="D891" i="1"/>
  <c r="H891" i="1" s="1"/>
  <c r="P891" i="1" s="1"/>
  <c r="C891" i="1"/>
  <c r="G891" i="1" s="1"/>
  <c r="O891" i="1" s="1"/>
  <c r="AA891" i="1" s="1"/>
  <c r="AB891" i="1" s="1"/>
  <c r="Y890" i="1"/>
  <c r="F890" i="1"/>
  <c r="L890" i="1" s="1"/>
  <c r="N890" i="1" s="1"/>
  <c r="D890" i="1"/>
  <c r="H890" i="1" s="1"/>
  <c r="P890" i="1" s="1"/>
  <c r="C890" i="1"/>
  <c r="Y889" i="1"/>
  <c r="F889" i="1"/>
  <c r="L889" i="1" s="1"/>
  <c r="N889" i="1" s="1"/>
  <c r="D889" i="1"/>
  <c r="C889" i="1"/>
  <c r="Y888" i="1"/>
  <c r="G888" i="1"/>
  <c r="O888" i="1" s="1"/>
  <c r="AA888" i="1" s="1"/>
  <c r="AB888" i="1" s="1"/>
  <c r="F888" i="1"/>
  <c r="L888" i="1" s="1"/>
  <c r="N888" i="1" s="1"/>
  <c r="D888" i="1"/>
  <c r="H888" i="1" s="1"/>
  <c r="P888" i="1" s="1"/>
  <c r="C888" i="1"/>
  <c r="Y887" i="1"/>
  <c r="F887" i="1"/>
  <c r="L887" i="1" s="1"/>
  <c r="N887" i="1" s="1"/>
  <c r="D887" i="1"/>
  <c r="H887" i="1" s="1"/>
  <c r="P887" i="1" s="1"/>
  <c r="C887" i="1"/>
  <c r="G887" i="1" s="1"/>
  <c r="O887" i="1" s="1"/>
  <c r="AA887" i="1" s="1"/>
  <c r="AB887" i="1" s="1"/>
  <c r="Y886" i="1"/>
  <c r="F886" i="1"/>
  <c r="L886" i="1" s="1"/>
  <c r="N886" i="1" s="1"/>
  <c r="D886" i="1"/>
  <c r="H886" i="1" s="1"/>
  <c r="P886" i="1" s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K878" i="1"/>
  <c r="M878" i="1" s="1"/>
  <c r="F878" i="1"/>
  <c r="L878" i="1" s="1"/>
  <c r="N878" i="1" s="1"/>
  <c r="D878" i="1"/>
  <c r="H878" i="1" s="1"/>
  <c r="P878" i="1" s="1"/>
  <c r="C878" i="1"/>
  <c r="G878" i="1" s="1"/>
  <c r="O878" i="1" s="1"/>
  <c r="AA878" i="1" s="1"/>
  <c r="AB878" i="1" s="1"/>
  <c r="Y877" i="1"/>
  <c r="K877" i="1"/>
  <c r="M877" i="1" s="1"/>
  <c r="G877" i="1"/>
  <c r="O877" i="1" s="1"/>
  <c r="AA877" i="1" s="1"/>
  <c r="AB877" i="1" s="1"/>
  <c r="F877" i="1"/>
  <c r="L877" i="1" s="1"/>
  <c r="N877" i="1" s="1"/>
  <c r="D877" i="1"/>
  <c r="H877" i="1" s="1"/>
  <c r="P877" i="1" s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H875" i="1" s="1"/>
  <c r="P875" i="1" s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K873" i="1"/>
  <c r="M873" i="1" s="1"/>
  <c r="G873" i="1"/>
  <c r="O873" i="1" s="1"/>
  <c r="AA873" i="1" s="1"/>
  <c r="AB873" i="1" s="1"/>
  <c r="F873" i="1"/>
  <c r="L873" i="1" s="1"/>
  <c r="N873" i="1" s="1"/>
  <c r="D873" i="1"/>
  <c r="H873" i="1" s="1"/>
  <c r="P873" i="1" s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H871" i="1" s="1"/>
  <c r="P871" i="1" s="1"/>
  <c r="C871" i="1"/>
  <c r="Y870" i="1"/>
  <c r="K870" i="1"/>
  <c r="M870" i="1" s="1"/>
  <c r="F870" i="1"/>
  <c r="L870" i="1" s="1"/>
  <c r="N870" i="1" s="1"/>
  <c r="D870" i="1"/>
  <c r="H870" i="1" s="1"/>
  <c r="P870" i="1" s="1"/>
  <c r="C870" i="1"/>
  <c r="G870" i="1" s="1"/>
  <c r="O870" i="1" s="1"/>
  <c r="AA870" i="1" s="1"/>
  <c r="AB870" i="1" s="1"/>
  <c r="Y869" i="1"/>
  <c r="K869" i="1"/>
  <c r="M869" i="1" s="1"/>
  <c r="G869" i="1"/>
  <c r="O869" i="1" s="1"/>
  <c r="AA869" i="1" s="1"/>
  <c r="AB869" i="1" s="1"/>
  <c r="F869" i="1"/>
  <c r="L869" i="1" s="1"/>
  <c r="N869" i="1" s="1"/>
  <c r="D869" i="1"/>
  <c r="H869" i="1" s="1"/>
  <c r="P869" i="1" s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K866" i="1"/>
  <c r="M866" i="1" s="1"/>
  <c r="F866" i="1"/>
  <c r="L866" i="1" s="1"/>
  <c r="N866" i="1" s="1"/>
  <c r="D866" i="1"/>
  <c r="H866" i="1" s="1"/>
  <c r="P866" i="1" s="1"/>
  <c r="C866" i="1"/>
  <c r="G866" i="1" s="1"/>
  <c r="O866" i="1" s="1"/>
  <c r="AA866" i="1" s="1"/>
  <c r="AB866" i="1" s="1"/>
  <c r="Y865" i="1"/>
  <c r="K865" i="1"/>
  <c r="M865" i="1" s="1"/>
  <c r="G865" i="1"/>
  <c r="O865" i="1" s="1"/>
  <c r="AA865" i="1" s="1"/>
  <c r="AB865" i="1" s="1"/>
  <c r="F865" i="1"/>
  <c r="L865" i="1" s="1"/>
  <c r="N865" i="1" s="1"/>
  <c r="D865" i="1"/>
  <c r="H865" i="1" s="1"/>
  <c r="P865" i="1" s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K862" i="1"/>
  <c r="M862" i="1" s="1"/>
  <c r="F862" i="1"/>
  <c r="L862" i="1" s="1"/>
  <c r="N862" i="1" s="1"/>
  <c r="D862" i="1"/>
  <c r="H862" i="1" s="1"/>
  <c r="P862" i="1" s="1"/>
  <c r="C862" i="1"/>
  <c r="G862" i="1" s="1"/>
  <c r="O862" i="1" s="1"/>
  <c r="AA862" i="1" s="1"/>
  <c r="AB862" i="1" s="1"/>
  <c r="Y861" i="1"/>
  <c r="K861" i="1"/>
  <c r="M861" i="1" s="1"/>
  <c r="G861" i="1"/>
  <c r="O861" i="1" s="1"/>
  <c r="AA861" i="1" s="1"/>
  <c r="AB861" i="1" s="1"/>
  <c r="F861" i="1"/>
  <c r="L861" i="1" s="1"/>
  <c r="N861" i="1" s="1"/>
  <c r="D861" i="1"/>
  <c r="H861" i="1" s="1"/>
  <c r="P861" i="1" s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H859" i="1" s="1"/>
  <c r="P859" i="1" s="1"/>
  <c r="C859" i="1"/>
  <c r="Y858" i="1"/>
  <c r="K858" i="1"/>
  <c r="M858" i="1" s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K857" i="1"/>
  <c r="M857" i="1" s="1"/>
  <c r="G857" i="1"/>
  <c r="O857" i="1" s="1"/>
  <c r="AA857" i="1" s="1"/>
  <c r="AB857" i="1" s="1"/>
  <c r="F857" i="1"/>
  <c r="L857" i="1" s="1"/>
  <c r="N857" i="1" s="1"/>
  <c r="D857" i="1"/>
  <c r="H857" i="1" s="1"/>
  <c r="P857" i="1" s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H855" i="1" s="1"/>
  <c r="P855" i="1" s="1"/>
  <c r="C855" i="1"/>
  <c r="Y854" i="1"/>
  <c r="K854" i="1"/>
  <c r="M854" i="1" s="1"/>
  <c r="F854" i="1"/>
  <c r="L854" i="1" s="1"/>
  <c r="N854" i="1" s="1"/>
  <c r="D854" i="1"/>
  <c r="H854" i="1" s="1"/>
  <c r="P854" i="1" s="1"/>
  <c r="C854" i="1"/>
  <c r="G854" i="1" s="1"/>
  <c r="O854" i="1" s="1"/>
  <c r="AA854" i="1" s="1"/>
  <c r="AB854" i="1" s="1"/>
  <c r="Y853" i="1"/>
  <c r="K853" i="1"/>
  <c r="M853" i="1" s="1"/>
  <c r="G853" i="1"/>
  <c r="O853" i="1" s="1"/>
  <c r="AA853" i="1" s="1"/>
  <c r="AB853" i="1" s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K850" i="1"/>
  <c r="M850" i="1" s="1"/>
  <c r="F850" i="1"/>
  <c r="L850" i="1" s="1"/>
  <c r="N850" i="1" s="1"/>
  <c r="D850" i="1"/>
  <c r="H850" i="1" s="1"/>
  <c r="P850" i="1" s="1"/>
  <c r="C850" i="1"/>
  <c r="G850" i="1" s="1"/>
  <c r="O850" i="1" s="1"/>
  <c r="AA850" i="1" s="1"/>
  <c r="AB850" i="1" s="1"/>
  <c r="Y849" i="1"/>
  <c r="K849" i="1"/>
  <c r="M849" i="1" s="1"/>
  <c r="G849" i="1"/>
  <c r="O849" i="1" s="1"/>
  <c r="AA849" i="1" s="1"/>
  <c r="AB849" i="1" s="1"/>
  <c r="F849" i="1"/>
  <c r="L849" i="1" s="1"/>
  <c r="N849" i="1" s="1"/>
  <c r="D849" i="1"/>
  <c r="H849" i="1" s="1"/>
  <c r="P849" i="1" s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H847" i="1" s="1"/>
  <c r="P847" i="1" s="1"/>
  <c r="C847" i="1"/>
  <c r="Y846" i="1"/>
  <c r="K846" i="1"/>
  <c r="M846" i="1" s="1"/>
  <c r="F846" i="1"/>
  <c r="L846" i="1" s="1"/>
  <c r="N846" i="1" s="1"/>
  <c r="D846" i="1"/>
  <c r="H846" i="1" s="1"/>
  <c r="P846" i="1" s="1"/>
  <c r="C846" i="1"/>
  <c r="G846" i="1" s="1"/>
  <c r="O846" i="1" s="1"/>
  <c r="AA846" i="1" s="1"/>
  <c r="AB846" i="1" s="1"/>
  <c r="Y845" i="1"/>
  <c r="K845" i="1"/>
  <c r="M845" i="1" s="1"/>
  <c r="G845" i="1"/>
  <c r="O845" i="1" s="1"/>
  <c r="AA845" i="1" s="1"/>
  <c r="AB845" i="1" s="1"/>
  <c r="F845" i="1"/>
  <c r="L845" i="1" s="1"/>
  <c r="N845" i="1" s="1"/>
  <c r="D845" i="1"/>
  <c r="H845" i="1" s="1"/>
  <c r="P845" i="1" s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H843" i="1" s="1"/>
  <c r="P843" i="1" s="1"/>
  <c r="C843" i="1"/>
  <c r="Y842" i="1"/>
  <c r="K842" i="1"/>
  <c r="M842" i="1" s="1"/>
  <c r="F842" i="1"/>
  <c r="L842" i="1" s="1"/>
  <c r="N842" i="1" s="1"/>
  <c r="D842" i="1"/>
  <c r="H842" i="1" s="1"/>
  <c r="P842" i="1" s="1"/>
  <c r="C842" i="1"/>
  <c r="G842" i="1" s="1"/>
  <c r="O842" i="1" s="1"/>
  <c r="AA842" i="1" s="1"/>
  <c r="AB842" i="1" s="1"/>
  <c r="Y841" i="1"/>
  <c r="K841" i="1"/>
  <c r="M841" i="1" s="1"/>
  <c r="G841" i="1"/>
  <c r="O841" i="1" s="1"/>
  <c r="AA841" i="1" s="1"/>
  <c r="AB841" i="1" s="1"/>
  <c r="F841" i="1"/>
  <c r="L841" i="1" s="1"/>
  <c r="N841" i="1" s="1"/>
  <c r="D841" i="1"/>
  <c r="H841" i="1" s="1"/>
  <c r="P841" i="1" s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H839" i="1" s="1"/>
  <c r="P839" i="1" s="1"/>
  <c r="C839" i="1"/>
  <c r="Y838" i="1"/>
  <c r="K838" i="1"/>
  <c r="M838" i="1" s="1"/>
  <c r="F838" i="1"/>
  <c r="L838" i="1" s="1"/>
  <c r="N838" i="1" s="1"/>
  <c r="D838" i="1"/>
  <c r="H838" i="1" s="1"/>
  <c r="P838" i="1" s="1"/>
  <c r="C838" i="1"/>
  <c r="G838" i="1" s="1"/>
  <c r="O838" i="1" s="1"/>
  <c r="AA838" i="1" s="1"/>
  <c r="AB838" i="1" s="1"/>
  <c r="Y837" i="1"/>
  <c r="K837" i="1"/>
  <c r="M837" i="1" s="1"/>
  <c r="G837" i="1"/>
  <c r="O837" i="1" s="1"/>
  <c r="AA837" i="1" s="1"/>
  <c r="AB837" i="1" s="1"/>
  <c r="F837" i="1"/>
  <c r="L837" i="1" s="1"/>
  <c r="N837" i="1" s="1"/>
  <c r="D837" i="1"/>
  <c r="H837" i="1" s="1"/>
  <c r="P837" i="1" s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H835" i="1" s="1"/>
  <c r="P835" i="1" s="1"/>
  <c r="C835" i="1"/>
  <c r="Y834" i="1"/>
  <c r="K834" i="1"/>
  <c r="M834" i="1" s="1"/>
  <c r="F834" i="1"/>
  <c r="L834" i="1" s="1"/>
  <c r="N834" i="1" s="1"/>
  <c r="D834" i="1"/>
  <c r="H834" i="1" s="1"/>
  <c r="P834" i="1" s="1"/>
  <c r="C834" i="1"/>
  <c r="G834" i="1" s="1"/>
  <c r="O834" i="1" s="1"/>
  <c r="AA834" i="1" s="1"/>
  <c r="AB834" i="1" s="1"/>
  <c r="Y833" i="1"/>
  <c r="K833" i="1"/>
  <c r="M833" i="1" s="1"/>
  <c r="G833" i="1"/>
  <c r="O833" i="1" s="1"/>
  <c r="AA833" i="1" s="1"/>
  <c r="AB833" i="1" s="1"/>
  <c r="F833" i="1"/>
  <c r="L833" i="1" s="1"/>
  <c r="N833" i="1" s="1"/>
  <c r="D833" i="1"/>
  <c r="H833" i="1" s="1"/>
  <c r="P833" i="1" s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H831" i="1" s="1"/>
  <c r="P831" i="1" s="1"/>
  <c r="C831" i="1"/>
  <c r="Y830" i="1"/>
  <c r="K830" i="1"/>
  <c r="M830" i="1" s="1"/>
  <c r="F830" i="1"/>
  <c r="L830" i="1" s="1"/>
  <c r="N830" i="1" s="1"/>
  <c r="D830" i="1"/>
  <c r="H830" i="1" s="1"/>
  <c r="P830" i="1" s="1"/>
  <c r="C830" i="1"/>
  <c r="G830" i="1" s="1"/>
  <c r="O830" i="1" s="1"/>
  <c r="AA830" i="1" s="1"/>
  <c r="AB830" i="1" s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H828" i="1" s="1"/>
  <c r="P828" i="1" s="1"/>
  <c r="C828" i="1"/>
  <c r="Y827" i="1"/>
  <c r="K827" i="1"/>
  <c r="M827" i="1" s="1"/>
  <c r="F827" i="1"/>
  <c r="L827" i="1" s="1"/>
  <c r="N827" i="1" s="1"/>
  <c r="D827" i="1"/>
  <c r="H827" i="1" s="1"/>
  <c r="P827" i="1" s="1"/>
  <c r="C827" i="1"/>
  <c r="G827" i="1" s="1"/>
  <c r="O827" i="1" s="1"/>
  <c r="AA827" i="1" s="1"/>
  <c r="AB827" i="1" s="1"/>
  <c r="Y826" i="1"/>
  <c r="K826" i="1"/>
  <c r="M826" i="1" s="1"/>
  <c r="G826" i="1"/>
  <c r="O826" i="1" s="1"/>
  <c r="AA826" i="1" s="1"/>
  <c r="AB826" i="1" s="1"/>
  <c r="F826" i="1"/>
  <c r="L826" i="1" s="1"/>
  <c r="N826" i="1" s="1"/>
  <c r="D826" i="1"/>
  <c r="H826" i="1" s="1"/>
  <c r="P826" i="1" s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K823" i="1"/>
  <c r="M823" i="1" s="1"/>
  <c r="F823" i="1"/>
  <c r="L823" i="1" s="1"/>
  <c r="N823" i="1" s="1"/>
  <c r="D823" i="1"/>
  <c r="H823" i="1" s="1"/>
  <c r="P823" i="1" s="1"/>
  <c r="C823" i="1"/>
  <c r="G823" i="1" s="1"/>
  <c r="O823" i="1" s="1"/>
  <c r="AA823" i="1" s="1"/>
  <c r="AB823" i="1" s="1"/>
  <c r="Y822" i="1"/>
  <c r="K822" i="1"/>
  <c r="M822" i="1" s="1"/>
  <c r="G822" i="1"/>
  <c r="O822" i="1" s="1"/>
  <c r="AA822" i="1" s="1"/>
  <c r="AB822" i="1" s="1"/>
  <c r="F822" i="1"/>
  <c r="L822" i="1" s="1"/>
  <c r="N822" i="1" s="1"/>
  <c r="D822" i="1"/>
  <c r="H822" i="1" s="1"/>
  <c r="P822" i="1" s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H820" i="1" s="1"/>
  <c r="P820" i="1" s="1"/>
  <c r="C820" i="1"/>
  <c r="Y819" i="1"/>
  <c r="K819" i="1"/>
  <c r="M819" i="1" s="1"/>
  <c r="F819" i="1"/>
  <c r="L819" i="1" s="1"/>
  <c r="N819" i="1" s="1"/>
  <c r="D819" i="1"/>
  <c r="H819" i="1" s="1"/>
  <c r="P819" i="1" s="1"/>
  <c r="C819" i="1"/>
  <c r="G819" i="1" s="1"/>
  <c r="O819" i="1" s="1"/>
  <c r="AA819" i="1" s="1"/>
  <c r="AB819" i="1" s="1"/>
  <c r="Y818" i="1"/>
  <c r="K818" i="1"/>
  <c r="M818" i="1" s="1"/>
  <c r="G818" i="1"/>
  <c r="O818" i="1" s="1"/>
  <c r="AA818" i="1" s="1"/>
  <c r="AB818" i="1" s="1"/>
  <c r="F818" i="1"/>
  <c r="L818" i="1" s="1"/>
  <c r="N818" i="1" s="1"/>
  <c r="D818" i="1"/>
  <c r="H818" i="1" s="1"/>
  <c r="P818" i="1" s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H816" i="1" s="1"/>
  <c r="P816" i="1" s="1"/>
  <c r="C816" i="1"/>
  <c r="G816" i="1" s="1"/>
  <c r="O816" i="1" s="1"/>
  <c r="AA816" i="1" s="1"/>
  <c r="AB816" i="1" s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K814" i="1"/>
  <c r="M814" i="1" s="1"/>
  <c r="G814" i="1"/>
  <c r="O814" i="1" s="1"/>
  <c r="AA814" i="1" s="1"/>
  <c r="AB814" i="1" s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G812" i="1" s="1"/>
  <c r="O812" i="1" s="1"/>
  <c r="AA812" i="1" s="1"/>
  <c r="AB812" i="1" s="1"/>
  <c r="Y811" i="1"/>
  <c r="K811" i="1"/>
  <c r="M811" i="1" s="1"/>
  <c r="F811" i="1"/>
  <c r="L811" i="1" s="1"/>
  <c r="N811" i="1" s="1"/>
  <c r="D811" i="1"/>
  <c r="H811" i="1" s="1"/>
  <c r="P811" i="1" s="1"/>
  <c r="C811" i="1"/>
  <c r="G811" i="1" s="1"/>
  <c r="O811" i="1" s="1"/>
  <c r="AA811" i="1" s="1"/>
  <c r="AB811" i="1" s="1"/>
  <c r="Y810" i="1"/>
  <c r="K810" i="1"/>
  <c r="M810" i="1" s="1"/>
  <c r="G810" i="1"/>
  <c r="O810" i="1" s="1"/>
  <c r="AA810" i="1" s="1"/>
  <c r="AB810" i="1" s="1"/>
  <c r="F810" i="1"/>
  <c r="L810" i="1" s="1"/>
  <c r="N810" i="1" s="1"/>
  <c r="D810" i="1"/>
  <c r="H810" i="1" s="1"/>
  <c r="P810" i="1" s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K807" i="1"/>
  <c r="M807" i="1" s="1"/>
  <c r="F807" i="1"/>
  <c r="L807" i="1" s="1"/>
  <c r="N807" i="1" s="1"/>
  <c r="D807" i="1"/>
  <c r="H807" i="1" s="1"/>
  <c r="P807" i="1" s="1"/>
  <c r="C807" i="1"/>
  <c r="G807" i="1" s="1"/>
  <c r="O807" i="1" s="1"/>
  <c r="AA807" i="1" s="1"/>
  <c r="AB807" i="1" s="1"/>
  <c r="Y806" i="1"/>
  <c r="K806" i="1"/>
  <c r="M806" i="1" s="1"/>
  <c r="G806" i="1"/>
  <c r="O806" i="1" s="1"/>
  <c r="AA806" i="1" s="1"/>
  <c r="AB806" i="1" s="1"/>
  <c r="F806" i="1"/>
  <c r="L806" i="1" s="1"/>
  <c r="N806" i="1" s="1"/>
  <c r="D806" i="1"/>
  <c r="H806" i="1" s="1"/>
  <c r="P806" i="1" s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H804" i="1" s="1"/>
  <c r="P804" i="1" s="1"/>
  <c r="C804" i="1"/>
  <c r="G804" i="1" s="1"/>
  <c r="O804" i="1" s="1"/>
  <c r="AA804" i="1" s="1"/>
  <c r="AB804" i="1" s="1"/>
  <c r="Y803" i="1"/>
  <c r="K803" i="1"/>
  <c r="M803" i="1" s="1"/>
  <c r="F803" i="1"/>
  <c r="L803" i="1" s="1"/>
  <c r="N803" i="1" s="1"/>
  <c r="D803" i="1"/>
  <c r="H803" i="1" s="1"/>
  <c r="P803" i="1" s="1"/>
  <c r="C803" i="1"/>
  <c r="G803" i="1" s="1"/>
  <c r="O803" i="1" s="1"/>
  <c r="Y802" i="1"/>
  <c r="K802" i="1"/>
  <c r="M802" i="1" s="1"/>
  <c r="H802" i="1"/>
  <c r="P802" i="1" s="1"/>
  <c r="F802" i="1"/>
  <c r="L802" i="1" s="1"/>
  <c r="N802" i="1" s="1"/>
  <c r="D802" i="1"/>
  <c r="C802" i="1"/>
  <c r="G802" i="1" s="1"/>
  <c r="O802" i="1" s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H800" i="1" s="1"/>
  <c r="P800" i="1" s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K798" i="1"/>
  <c r="M798" i="1" s="1"/>
  <c r="H798" i="1"/>
  <c r="P798" i="1" s="1"/>
  <c r="F798" i="1"/>
  <c r="L798" i="1" s="1"/>
  <c r="N798" i="1" s="1"/>
  <c r="D798" i="1"/>
  <c r="C798" i="1"/>
  <c r="G798" i="1" s="1"/>
  <c r="O798" i="1" s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K795" i="1"/>
  <c r="M795" i="1" s="1"/>
  <c r="F795" i="1"/>
  <c r="L795" i="1" s="1"/>
  <c r="N795" i="1" s="1"/>
  <c r="D795" i="1"/>
  <c r="H795" i="1" s="1"/>
  <c r="P795" i="1" s="1"/>
  <c r="C795" i="1"/>
  <c r="G795" i="1" s="1"/>
  <c r="O795" i="1" s="1"/>
  <c r="Y794" i="1"/>
  <c r="K794" i="1"/>
  <c r="M794" i="1" s="1"/>
  <c r="H794" i="1"/>
  <c r="P794" i="1" s="1"/>
  <c r="F794" i="1"/>
  <c r="L794" i="1" s="1"/>
  <c r="N794" i="1" s="1"/>
  <c r="D794" i="1"/>
  <c r="C794" i="1"/>
  <c r="G794" i="1" s="1"/>
  <c r="O794" i="1" s="1"/>
  <c r="Y793" i="1"/>
  <c r="F793" i="1"/>
  <c r="L793" i="1" s="1"/>
  <c r="N793" i="1" s="1"/>
  <c r="D793" i="1"/>
  <c r="C793" i="1"/>
  <c r="Y792" i="1"/>
  <c r="H792" i="1"/>
  <c r="P792" i="1" s="1"/>
  <c r="F792" i="1"/>
  <c r="L792" i="1" s="1"/>
  <c r="N792" i="1" s="1"/>
  <c r="D792" i="1"/>
  <c r="C792" i="1"/>
  <c r="G792" i="1" s="1"/>
  <c r="O792" i="1" s="1"/>
  <c r="AA792" i="1" s="1"/>
  <c r="AB792" i="1" s="1"/>
  <c r="Y791" i="1"/>
  <c r="F791" i="1"/>
  <c r="K791" i="1" s="1"/>
  <c r="M791" i="1" s="1"/>
  <c r="D791" i="1"/>
  <c r="H791" i="1" s="1"/>
  <c r="P791" i="1" s="1"/>
  <c r="C791" i="1"/>
  <c r="G791" i="1" s="1"/>
  <c r="O791" i="1" s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H788" i="1"/>
  <c r="P788" i="1" s="1"/>
  <c r="F788" i="1"/>
  <c r="L788" i="1" s="1"/>
  <c r="N788" i="1" s="1"/>
  <c r="D788" i="1"/>
  <c r="C788" i="1"/>
  <c r="G788" i="1" s="1"/>
  <c r="O788" i="1" s="1"/>
  <c r="AA791" i="1" l="1"/>
  <c r="AB791" i="1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A789" i="1" s="1"/>
  <c r="AB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AA797" i="1" s="1"/>
  <c r="AB797" i="1" s="1"/>
  <c r="K797" i="1"/>
  <c r="M797" i="1" s="1"/>
  <c r="AE799" i="1"/>
  <c r="AF799" i="1" s="1"/>
  <c r="AC799" i="1"/>
  <c r="AD799" i="1" s="1"/>
  <c r="G801" i="1"/>
  <c r="O801" i="1" s="1"/>
  <c r="AA801" i="1" s="1"/>
  <c r="AB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AA831" i="1" s="1"/>
  <c r="AB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AA855" i="1" s="1"/>
  <c r="AB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A894" i="1" s="1"/>
  <c r="AB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A973" i="1" s="1"/>
  <c r="AB973" i="1" s="1"/>
  <c r="AE973" i="1"/>
  <c r="AF973" i="1" s="1"/>
  <c r="AC973" i="1"/>
  <c r="AD973" i="1" s="1"/>
  <c r="G977" i="1"/>
  <c r="O977" i="1" s="1"/>
  <c r="AA977" i="1" s="1"/>
  <c r="AB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A1134" i="1" s="1"/>
  <c r="AB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A1038" i="1" s="1"/>
  <c r="AB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A967" i="1"/>
  <c r="AB967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A975" i="1"/>
  <c r="AB975" i="1" s="1"/>
  <c r="AE975" i="1"/>
  <c r="AF975" i="1" s="1"/>
  <c r="AC975" i="1"/>
  <c r="AD975" i="1" s="1"/>
  <c r="AE979" i="1"/>
  <c r="AF979" i="1" s="1"/>
  <c r="AC979" i="1"/>
  <c r="AD979" i="1" s="1"/>
  <c r="AA983" i="1"/>
  <c r="AB983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A995" i="1"/>
  <c r="AB995" i="1" s="1"/>
  <c r="AE995" i="1"/>
  <c r="AF995" i="1" s="1"/>
  <c r="AC995" i="1"/>
  <c r="AD995" i="1" s="1"/>
  <c r="AA999" i="1"/>
  <c r="AB999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A1011" i="1"/>
  <c r="AB1011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A1177" i="1"/>
  <c r="AB1177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A1166" i="1" s="1"/>
  <c r="AB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A1182" i="1" s="1"/>
  <c r="AB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A1190" i="1" s="1"/>
  <c r="AB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A1202" i="1" s="1"/>
  <c r="AB1202" i="1" s="1"/>
  <c r="AE1205" i="1"/>
  <c r="AF1205" i="1" s="1"/>
  <c r="AC1205" i="1"/>
  <c r="AD1205" i="1" s="1"/>
  <c r="G1206" i="1"/>
  <c r="O1206" i="1" s="1"/>
  <c r="AA1206" i="1" s="1"/>
  <c r="AB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A1238" i="1" s="1"/>
  <c r="AB1238" i="1" s="1"/>
  <c r="AE1241" i="1"/>
  <c r="AF1241" i="1" s="1"/>
  <c r="AC1241" i="1"/>
  <c r="AD1241" i="1" s="1"/>
  <c r="G1242" i="1"/>
  <c r="O1242" i="1" s="1"/>
  <c r="AA1242" i="1" s="1"/>
  <c r="AB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A1253" i="1" s="1"/>
  <c r="AB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A1261" i="1" s="1"/>
  <c r="AB1261" i="1" s="1"/>
  <c r="AE1264" i="1"/>
  <c r="AF1264" i="1" s="1"/>
  <c r="AC1264" i="1"/>
  <c r="AD1264" i="1" s="1"/>
  <c r="G1265" i="1"/>
  <c r="O1265" i="1" s="1"/>
  <c r="AA1265" i="1" s="1"/>
  <c r="AB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A1277" i="1" s="1"/>
  <c r="AB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A1285" i="1" s="1"/>
  <c r="AB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AA959" i="1" s="1"/>
  <c r="AB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AA963" i="1" s="1"/>
  <c r="AB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41" i="1"/>
  <c r="AF742" i="1"/>
  <c r="AF745" i="1"/>
  <c r="AF746" i="1"/>
  <c r="AF749" i="1"/>
  <c r="AF750" i="1"/>
  <c r="AF753" i="1"/>
  <c r="AF754" i="1"/>
  <c r="AF757" i="1"/>
  <c r="AF758" i="1"/>
  <c r="AF761" i="1"/>
  <c r="AF762" i="1"/>
  <c r="AF766" i="1"/>
  <c r="AF770" i="1"/>
  <c r="AF774" i="1"/>
  <c r="AF778" i="1"/>
  <c r="AF782" i="1"/>
  <c r="AF786" i="1"/>
  <c r="AE737" i="1"/>
  <c r="AE738" i="1"/>
  <c r="AE739" i="1"/>
  <c r="AF739" i="1" s="1"/>
  <c r="AE740" i="1"/>
  <c r="AF740" i="1" s="1"/>
  <c r="AE741" i="1"/>
  <c r="AE742" i="1"/>
  <c r="AE743" i="1"/>
  <c r="AF743" i="1" s="1"/>
  <c r="AE744" i="1"/>
  <c r="AF744" i="1" s="1"/>
  <c r="AE745" i="1"/>
  <c r="AE746" i="1"/>
  <c r="AE747" i="1"/>
  <c r="AF747" i="1" s="1"/>
  <c r="AE748" i="1"/>
  <c r="AF748" i="1" s="1"/>
  <c r="AE749" i="1"/>
  <c r="AE750" i="1"/>
  <c r="AE751" i="1"/>
  <c r="AF751" i="1" s="1"/>
  <c r="AE752" i="1"/>
  <c r="AF752" i="1" s="1"/>
  <c r="AE753" i="1"/>
  <c r="AE754" i="1"/>
  <c r="AE755" i="1"/>
  <c r="AF755" i="1" s="1"/>
  <c r="AE756" i="1"/>
  <c r="AF756" i="1" s="1"/>
  <c r="AE757" i="1"/>
  <c r="AE758" i="1"/>
  <c r="AE759" i="1"/>
  <c r="AF759" i="1" s="1"/>
  <c r="AE760" i="1"/>
  <c r="AF760" i="1" s="1"/>
  <c r="AE761" i="1"/>
  <c r="AE762" i="1"/>
  <c r="AE763" i="1"/>
  <c r="AF763" i="1" s="1"/>
  <c r="AE764" i="1"/>
  <c r="AF764" i="1" s="1"/>
  <c r="AE765" i="1"/>
  <c r="AF765" i="1" s="1"/>
  <c r="AE766" i="1"/>
  <c r="AE767" i="1"/>
  <c r="AF767" i="1" s="1"/>
  <c r="AE768" i="1"/>
  <c r="AF768" i="1" s="1"/>
  <c r="AE769" i="1"/>
  <c r="AF769" i="1" s="1"/>
  <c r="AE770" i="1"/>
  <c r="AE771" i="1"/>
  <c r="AF771" i="1" s="1"/>
  <c r="AE772" i="1"/>
  <c r="AF772" i="1" s="1"/>
  <c r="AE773" i="1"/>
  <c r="AF773" i="1" s="1"/>
  <c r="AE774" i="1"/>
  <c r="AE775" i="1"/>
  <c r="AF775" i="1" s="1"/>
  <c r="AE776" i="1"/>
  <c r="AF776" i="1" s="1"/>
  <c r="AE777" i="1"/>
  <c r="AF777" i="1" s="1"/>
  <c r="AE778" i="1"/>
  <c r="AE779" i="1"/>
  <c r="AF779" i="1" s="1"/>
  <c r="AE780" i="1"/>
  <c r="AF780" i="1" s="1"/>
  <c r="AE781" i="1"/>
  <c r="AF781" i="1" s="1"/>
  <c r="AE782" i="1"/>
  <c r="AE783" i="1"/>
  <c r="AF783" i="1" s="1"/>
  <c r="AE784" i="1"/>
  <c r="AF784" i="1" s="1"/>
  <c r="AE785" i="1"/>
  <c r="AF785" i="1" s="1"/>
  <c r="AE786" i="1"/>
  <c r="AE787" i="1"/>
  <c r="AF787" i="1" s="1"/>
  <c r="AD739" i="1"/>
  <c r="AD740" i="1"/>
  <c r="AD743" i="1"/>
  <c r="AD744" i="1"/>
  <c r="AD747" i="1"/>
  <c r="AD748" i="1"/>
  <c r="AD751" i="1"/>
  <c r="AD752" i="1"/>
  <c r="AD755" i="1"/>
  <c r="AD756" i="1"/>
  <c r="AD759" i="1"/>
  <c r="AD760" i="1"/>
  <c r="AD763" i="1"/>
  <c r="AD764" i="1"/>
  <c r="AD767" i="1"/>
  <c r="AD768" i="1"/>
  <c r="AD772" i="1"/>
  <c r="AD776" i="1"/>
  <c r="AD780" i="1"/>
  <c r="AD784" i="1"/>
  <c r="AC737" i="1"/>
  <c r="AD737" i="1" s="1"/>
  <c r="AC738" i="1"/>
  <c r="AD738" i="1" s="1"/>
  <c r="AC739" i="1"/>
  <c r="AC740" i="1"/>
  <c r="AC741" i="1"/>
  <c r="AD741" i="1" s="1"/>
  <c r="AC742" i="1"/>
  <c r="AD742" i="1" s="1"/>
  <c r="AC743" i="1"/>
  <c r="AC744" i="1"/>
  <c r="AC745" i="1"/>
  <c r="AD745" i="1" s="1"/>
  <c r="AC746" i="1"/>
  <c r="AD746" i="1" s="1"/>
  <c r="AC747" i="1"/>
  <c r="AC748" i="1"/>
  <c r="AC749" i="1"/>
  <c r="AD749" i="1" s="1"/>
  <c r="AC750" i="1"/>
  <c r="AD750" i="1" s="1"/>
  <c r="AC751" i="1"/>
  <c r="AC752" i="1"/>
  <c r="AC753" i="1"/>
  <c r="AD753" i="1" s="1"/>
  <c r="AC754" i="1"/>
  <c r="AD754" i="1" s="1"/>
  <c r="AC755" i="1"/>
  <c r="AC756" i="1"/>
  <c r="AC757" i="1"/>
  <c r="AD757" i="1" s="1"/>
  <c r="AC758" i="1"/>
  <c r="AD758" i="1" s="1"/>
  <c r="AC759" i="1"/>
  <c r="AC760" i="1"/>
  <c r="AC761" i="1"/>
  <c r="AD761" i="1" s="1"/>
  <c r="AC762" i="1"/>
  <c r="AD762" i="1" s="1"/>
  <c r="AC763" i="1"/>
  <c r="AC764" i="1"/>
  <c r="AC765" i="1"/>
  <c r="AD765" i="1" s="1"/>
  <c r="AC766" i="1"/>
  <c r="AD766" i="1" s="1"/>
  <c r="AC767" i="1"/>
  <c r="AC768" i="1"/>
  <c r="AC769" i="1"/>
  <c r="AD769" i="1" s="1"/>
  <c r="AC770" i="1"/>
  <c r="AD770" i="1" s="1"/>
  <c r="AC771" i="1"/>
  <c r="AD771" i="1" s="1"/>
  <c r="AC772" i="1"/>
  <c r="AC773" i="1"/>
  <c r="AD773" i="1" s="1"/>
  <c r="AC774" i="1"/>
  <c r="AD774" i="1" s="1"/>
  <c r="AC775" i="1"/>
  <c r="AD775" i="1" s="1"/>
  <c r="AC776" i="1"/>
  <c r="AC777" i="1"/>
  <c r="AD777" i="1" s="1"/>
  <c r="AC778" i="1"/>
  <c r="AD778" i="1" s="1"/>
  <c r="AC779" i="1"/>
  <c r="AD779" i="1" s="1"/>
  <c r="AC780" i="1"/>
  <c r="AC781" i="1"/>
  <c r="AD781" i="1" s="1"/>
  <c r="AC782" i="1"/>
  <c r="AD782" i="1" s="1"/>
  <c r="AC783" i="1"/>
  <c r="AD783" i="1" s="1"/>
  <c r="AC784" i="1"/>
  <c r="AC785" i="1"/>
  <c r="AD785" i="1" s="1"/>
  <c r="AC786" i="1"/>
  <c r="AD786" i="1" s="1"/>
  <c r="AC787" i="1"/>
  <c r="AD787" i="1" s="1"/>
  <c r="AB737" i="1"/>
  <c r="AB738" i="1"/>
  <c r="AB741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A737" i="1"/>
  <c r="AA738" i="1"/>
  <c r="AA739" i="1"/>
  <c r="AB739" i="1" s="1"/>
  <c r="AA740" i="1"/>
  <c r="AB740" i="1" s="1"/>
  <c r="AA741" i="1"/>
  <c r="AA742" i="1"/>
  <c r="AA743" i="1"/>
  <c r="AB743" i="1" s="1"/>
  <c r="AA744" i="1"/>
  <c r="AB744" i="1" s="1"/>
  <c r="AA745" i="1"/>
  <c r="AB745" i="1" s="1"/>
  <c r="AA746" i="1"/>
  <c r="AA747" i="1"/>
  <c r="AB747" i="1" s="1"/>
  <c r="AA748" i="1"/>
  <c r="AB748" i="1" s="1"/>
  <c r="AA749" i="1"/>
  <c r="AB749" i="1" s="1"/>
  <c r="AA750" i="1"/>
  <c r="AA751" i="1"/>
  <c r="AB751" i="1" s="1"/>
  <c r="AA752" i="1"/>
  <c r="AB752" i="1" s="1"/>
  <c r="AA753" i="1"/>
  <c r="AB753" i="1" s="1"/>
  <c r="AA754" i="1"/>
  <c r="AA755" i="1"/>
  <c r="AB755" i="1" s="1"/>
  <c r="AA756" i="1"/>
  <c r="AB756" i="1" s="1"/>
  <c r="AA757" i="1"/>
  <c r="AB757" i="1" s="1"/>
  <c r="AA758" i="1"/>
  <c r="AA759" i="1"/>
  <c r="AB759" i="1" s="1"/>
  <c r="AA760" i="1"/>
  <c r="AB760" i="1" s="1"/>
  <c r="AA761" i="1"/>
  <c r="AB761" i="1" s="1"/>
  <c r="AA762" i="1"/>
  <c r="AA763" i="1"/>
  <c r="AB763" i="1" s="1"/>
  <c r="AA764" i="1"/>
  <c r="AB764" i="1" s="1"/>
  <c r="AA765" i="1"/>
  <c r="AB765" i="1" s="1"/>
  <c r="AA766" i="1"/>
  <c r="AA767" i="1"/>
  <c r="AB767" i="1" s="1"/>
  <c r="AA768" i="1"/>
  <c r="AB768" i="1" s="1"/>
  <c r="AA769" i="1"/>
  <c r="AB769" i="1" s="1"/>
  <c r="AA770" i="1"/>
  <c r="AA771" i="1"/>
  <c r="AB771" i="1" s="1"/>
  <c r="AA772" i="1"/>
  <c r="AB772" i="1" s="1"/>
  <c r="AA773" i="1"/>
  <c r="AB773" i="1" s="1"/>
  <c r="AA774" i="1"/>
  <c r="AA775" i="1"/>
  <c r="AB775" i="1" s="1"/>
  <c r="AA776" i="1"/>
  <c r="AB776" i="1" s="1"/>
  <c r="AA777" i="1"/>
  <c r="AB777" i="1" s="1"/>
  <c r="AA778" i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A787" i="1"/>
  <c r="AB787" i="1" s="1"/>
  <c r="AA1186" i="1" l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P170" i="2"/>
  <c r="S170" i="2" s="1"/>
  <c r="H170" i="2"/>
  <c r="O170" i="2" s="1"/>
  <c r="R170" i="2" s="1"/>
  <c r="F170" i="2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H167" i="2"/>
  <c r="O167" i="2" s="1"/>
  <c r="R167" i="2" s="1"/>
  <c r="F167" i="2"/>
  <c r="E167" i="2"/>
  <c r="D167" i="2"/>
  <c r="P166" i="2"/>
  <c r="S166" i="2" s="1"/>
  <c r="H166" i="2"/>
  <c r="O166" i="2" s="1"/>
  <c r="R166" i="2" s="1"/>
  <c r="F166" i="2"/>
  <c r="E166" i="2"/>
  <c r="D166" i="2"/>
  <c r="I166" i="2" s="1"/>
  <c r="U166" i="2" s="1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P162" i="2"/>
  <c r="S162" i="2" s="1"/>
  <c r="H162" i="2"/>
  <c r="O162" i="2" s="1"/>
  <c r="R162" i="2" s="1"/>
  <c r="F162" i="2"/>
  <c r="E162" i="2"/>
  <c r="D162" i="2"/>
  <c r="I162" i="2" s="1"/>
  <c r="U162" i="2" s="1"/>
  <c r="P161" i="2"/>
  <c r="S161" i="2" s="1"/>
  <c r="H161" i="2"/>
  <c r="O161" i="2" s="1"/>
  <c r="R161" i="2" s="1"/>
  <c r="F161" i="2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P158" i="2"/>
  <c r="S158" i="2" s="1"/>
  <c r="H158" i="2"/>
  <c r="O158" i="2" s="1"/>
  <c r="R158" i="2" s="1"/>
  <c r="F158" i="2"/>
  <c r="E158" i="2"/>
  <c r="D158" i="2"/>
  <c r="I158" i="2" s="1"/>
  <c r="U158" i="2" s="1"/>
  <c r="P157" i="2"/>
  <c r="S157" i="2" s="1"/>
  <c r="H157" i="2"/>
  <c r="O157" i="2" s="1"/>
  <c r="R157" i="2" s="1"/>
  <c r="F157" i="2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O151" i="2" s="1"/>
  <c r="R151" i="2" s="1"/>
  <c r="F151" i="2"/>
  <c r="E151" i="2"/>
  <c r="D151" i="2"/>
  <c r="T150" i="2"/>
  <c r="Q150" i="2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Q149" i="2"/>
  <c r="T149" i="2" s="1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K147" i="2" s="1"/>
  <c r="W147" i="2" s="1"/>
  <c r="E147" i="2"/>
  <c r="D147" i="2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Q145" i="2"/>
  <c r="T145" i="2" s="1"/>
  <c r="P145" i="2"/>
  <c r="S145" i="2" s="1"/>
  <c r="H145" i="2"/>
  <c r="O145" i="2" s="1"/>
  <c r="R145" i="2" s="1"/>
  <c r="F145" i="2"/>
  <c r="K145" i="2" s="1"/>
  <c r="W145" i="2" s="1"/>
  <c r="E145" i="2"/>
  <c r="J145" i="2" s="1"/>
  <c r="V145" i="2" s="1"/>
  <c r="D145" i="2"/>
  <c r="I145" i="2" s="1"/>
  <c r="U145" i="2" s="1"/>
  <c r="H144" i="2"/>
  <c r="O144" i="2" s="1"/>
  <c r="R144" i="2" s="1"/>
  <c r="F144" i="2"/>
  <c r="K144" i="2" s="1"/>
  <c r="W144" i="2" s="1"/>
  <c r="E144" i="2"/>
  <c r="D144" i="2"/>
  <c r="I144" i="2" s="1"/>
  <c r="U144" i="2" s="1"/>
  <c r="H143" i="2"/>
  <c r="F143" i="2"/>
  <c r="E143" i="2"/>
  <c r="D143" i="2"/>
  <c r="O142" i="2"/>
  <c r="R142" i="2" s="1"/>
  <c r="H142" i="2"/>
  <c r="F142" i="2"/>
  <c r="E142" i="2"/>
  <c r="D142" i="2"/>
  <c r="I142" i="2" s="1"/>
  <c r="U142" i="2" s="1"/>
  <c r="H141" i="2"/>
  <c r="F141" i="2"/>
  <c r="E141" i="2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K138" i="2" s="1"/>
  <c r="W138" i="2" s="1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H132" i="2"/>
  <c r="O132" i="2" s="1"/>
  <c r="R132" i="2" s="1"/>
  <c r="F132" i="2"/>
  <c r="K132" i="2" s="1"/>
  <c r="W132" i="2" s="1"/>
  <c r="E132" i="2"/>
  <c r="D132" i="2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U123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O122" i="2"/>
  <c r="R122" i="2" s="1"/>
  <c r="H122" i="2"/>
  <c r="P122" i="2" s="1"/>
  <c r="S122" i="2" s="1"/>
  <c r="F122" i="2"/>
  <c r="K122" i="2" s="1"/>
  <c r="W122" i="2" s="1"/>
  <c r="E122" i="2"/>
  <c r="J122" i="2" s="1"/>
  <c r="V122" i="2" s="1"/>
  <c r="D122" i="2"/>
  <c r="I122" i="2" s="1"/>
  <c r="U122" i="2" s="1"/>
  <c r="H121" i="2"/>
  <c r="P121" i="2" s="1"/>
  <c r="S121" i="2" s="1"/>
  <c r="F121" i="2"/>
  <c r="E121" i="2"/>
  <c r="J121" i="2" s="1"/>
  <c r="V121" i="2" s="1"/>
  <c r="D121" i="2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J118" i="2"/>
  <c r="V118" i="2" s="1"/>
  <c r="H118" i="2"/>
  <c r="P118" i="2" s="1"/>
  <c r="S118" i="2" s="1"/>
  <c r="F118" i="2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J116" i="2"/>
  <c r="V116" i="2" s="1"/>
  <c r="H116" i="2"/>
  <c r="P116" i="2" s="1"/>
  <c r="S116" i="2" s="1"/>
  <c r="F116" i="2"/>
  <c r="E116" i="2"/>
  <c r="D116" i="2"/>
  <c r="I116" i="2" s="1"/>
  <c r="U116" i="2" s="1"/>
  <c r="U115" i="2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J114" i="2"/>
  <c r="V114" i="2" s="1"/>
  <c r="H114" i="2"/>
  <c r="P114" i="2" s="1"/>
  <c r="S114" i="2" s="1"/>
  <c r="F114" i="2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J112" i="2"/>
  <c r="V112" i="2" s="1"/>
  <c r="H112" i="2"/>
  <c r="P112" i="2" s="1"/>
  <c r="S112" i="2" s="1"/>
  <c r="F112" i="2"/>
  <c r="E112" i="2"/>
  <c r="D112" i="2"/>
  <c r="I112" i="2" s="1"/>
  <c r="U112" i="2" s="1"/>
  <c r="U111" i="2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J110" i="2"/>
  <c r="V110" i="2" s="1"/>
  <c r="H110" i="2"/>
  <c r="P110" i="2" s="1"/>
  <c r="S110" i="2" s="1"/>
  <c r="F110" i="2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J108" i="2"/>
  <c r="V108" i="2" s="1"/>
  <c r="H108" i="2"/>
  <c r="P108" i="2" s="1"/>
  <c r="S108" i="2" s="1"/>
  <c r="F108" i="2"/>
  <c r="E108" i="2"/>
  <c r="D108" i="2"/>
  <c r="I108" i="2" s="1"/>
  <c r="U108" i="2" s="1"/>
  <c r="U107" i="2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J106" i="2"/>
  <c r="V106" i="2" s="1"/>
  <c r="H106" i="2"/>
  <c r="P106" i="2" s="1"/>
  <c r="S106" i="2" s="1"/>
  <c r="F106" i="2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J104" i="2"/>
  <c r="V104" i="2" s="1"/>
  <c r="H104" i="2"/>
  <c r="P104" i="2" s="1"/>
  <c r="S104" i="2" s="1"/>
  <c r="F104" i="2"/>
  <c r="E104" i="2"/>
  <c r="D104" i="2"/>
  <c r="I104" i="2" s="1"/>
  <c r="U104" i="2" s="1"/>
  <c r="U103" i="2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J102" i="2"/>
  <c r="V102" i="2" s="1"/>
  <c r="H102" i="2"/>
  <c r="P102" i="2" s="1"/>
  <c r="S102" i="2" s="1"/>
  <c r="F102" i="2"/>
  <c r="E102" i="2"/>
  <c r="D102" i="2"/>
  <c r="I102" i="2" s="1"/>
  <c r="U102" i="2" s="1"/>
  <c r="H101" i="2"/>
  <c r="P101" i="2" s="1"/>
  <c r="S101" i="2" s="1"/>
  <c r="F101" i="2"/>
  <c r="E101" i="2"/>
  <c r="J101" i="2" s="1"/>
  <c r="V101" i="2" s="1"/>
  <c r="D101" i="2"/>
  <c r="Q100" i="2"/>
  <c r="T100" i="2" s="1"/>
  <c r="H100" i="2"/>
  <c r="P100" i="2" s="1"/>
  <c r="S100" i="2" s="1"/>
  <c r="F100" i="2"/>
  <c r="K100" i="2" s="1"/>
  <c r="W100" i="2" s="1"/>
  <c r="E100" i="2"/>
  <c r="J100" i="2" s="1"/>
  <c r="V100" i="2" s="1"/>
  <c r="D100" i="2"/>
  <c r="I100" i="2" s="1"/>
  <c r="U100" i="2" s="1"/>
  <c r="J99" i="2"/>
  <c r="V99" i="2" s="1"/>
  <c r="H99" i="2"/>
  <c r="P99" i="2" s="1"/>
  <c r="S99" i="2" s="1"/>
  <c r="F99" i="2"/>
  <c r="E99" i="2"/>
  <c r="D99" i="2"/>
  <c r="I99" i="2" s="1"/>
  <c r="U99" i="2" s="1"/>
  <c r="Q98" i="2"/>
  <c r="T98" i="2" s="1"/>
  <c r="H98" i="2"/>
  <c r="P98" i="2" s="1"/>
  <c r="S98" i="2" s="1"/>
  <c r="F98" i="2"/>
  <c r="K98" i="2" s="1"/>
  <c r="W98" i="2" s="1"/>
  <c r="E98" i="2"/>
  <c r="J98" i="2" s="1"/>
  <c r="V98" i="2" s="1"/>
  <c r="D98" i="2"/>
  <c r="I98" i="2" s="1"/>
  <c r="U98" i="2" s="1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Q95" i="2"/>
  <c r="T95" i="2" s="1"/>
  <c r="O95" i="2"/>
  <c r="R95" i="2" s="1"/>
  <c r="H95" i="2"/>
  <c r="P95" i="2" s="1"/>
  <c r="S95" i="2" s="1"/>
  <c r="F95" i="2"/>
  <c r="K95" i="2" s="1"/>
  <c r="W95" i="2" s="1"/>
  <c r="E95" i="2"/>
  <c r="J95" i="2" s="1"/>
  <c r="V95" i="2" s="1"/>
  <c r="D95" i="2"/>
  <c r="I95" i="2" s="1"/>
  <c r="U95" i="2" s="1"/>
  <c r="J94" i="2"/>
  <c r="V94" i="2" s="1"/>
  <c r="H94" i="2"/>
  <c r="P94" i="2" s="1"/>
  <c r="S94" i="2" s="1"/>
  <c r="F94" i="2"/>
  <c r="E94" i="2"/>
  <c r="D94" i="2"/>
  <c r="I94" i="2" s="1"/>
  <c r="U94" i="2" s="1"/>
  <c r="H93" i="2"/>
  <c r="P93" i="2" s="1"/>
  <c r="S93" i="2" s="1"/>
  <c r="F93" i="2"/>
  <c r="E93" i="2"/>
  <c r="J93" i="2" s="1"/>
  <c r="V93" i="2" s="1"/>
  <c r="D93" i="2"/>
  <c r="Q92" i="2"/>
  <c r="T92" i="2" s="1"/>
  <c r="H92" i="2"/>
  <c r="P92" i="2" s="1"/>
  <c r="S92" i="2" s="1"/>
  <c r="F92" i="2"/>
  <c r="K92" i="2" s="1"/>
  <c r="W92" i="2" s="1"/>
  <c r="E92" i="2"/>
  <c r="J92" i="2" s="1"/>
  <c r="V92" i="2" s="1"/>
  <c r="D92" i="2"/>
  <c r="I92" i="2" s="1"/>
  <c r="U92" i="2" s="1"/>
  <c r="J91" i="2"/>
  <c r="V91" i="2" s="1"/>
  <c r="H91" i="2"/>
  <c r="P91" i="2" s="1"/>
  <c r="S91" i="2" s="1"/>
  <c r="F91" i="2"/>
  <c r="E91" i="2"/>
  <c r="D91" i="2"/>
  <c r="I91" i="2" s="1"/>
  <c r="U91" i="2" s="1"/>
  <c r="Q90" i="2"/>
  <c r="T90" i="2" s="1"/>
  <c r="H90" i="2"/>
  <c r="P90" i="2" s="1"/>
  <c r="S90" i="2" s="1"/>
  <c r="F90" i="2"/>
  <c r="K90" i="2" s="1"/>
  <c r="W90" i="2" s="1"/>
  <c r="E90" i="2"/>
  <c r="J90" i="2" s="1"/>
  <c r="V90" i="2" s="1"/>
  <c r="D90" i="2"/>
  <c r="I90" i="2" s="1"/>
  <c r="U90" i="2" s="1"/>
  <c r="O89" i="2"/>
  <c r="R89" i="2" s="1"/>
  <c r="H89" i="2"/>
  <c r="P89" i="2" s="1"/>
  <c r="S89" i="2" s="1"/>
  <c r="F89" i="2"/>
  <c r="K89" i="2" s="1"/>
  <c r="W89" i="2" s="1"/>
  <c r="E89" i="2"/>
  <c r="J89" i="2" s="1"/>
  <c r="V89" i="2" s="1"/>
  <c r="D89" i="2"/>
  <c r="I89" i="2" s="1"/>
  <c r="U89" i="2" s="1"/>
  <c r="H88" i="2"/>
  <c r="P88" i="2" s="1"/>
  <c r="S88" i="2" s="1"/>
  <c r="F88" i="2"/>
  <c r="E88" i="2"/>
  <c r="J88" i="2" s="1"/>
  <c r="V88" i="2" s="1"/>
  <c r="D88" i="2"/>
  <c r="Q87" i="2"/>
  <c r="T87" i="2" s="1"/>
  <c r="O87" i="2"/>
  <c r="R87" i="2" s="1"/>
  <c r="H87" i="2"/>
  <c r="P87" i="2" s="1"/>
  <c r="S87" i="2" s="1"/>
  <c r="F87" i="2"/>
  <c r="K87" i="2" s="1"/>
  <c r="W87" i="2" s="1"/>
  <c r="E87" i="2"/>
  <c r="J87" i="2" s="1"/>
  <c r="V87" i="2" s="1"/>
  <c r="D87" i="2"/>
  <c r="I87" i="2" s="1"/>
  <c r="U87" i="2" s="1"/>
  <c r="J86" i="2"/>
  <c r="V86" i="2" s="1"/>
  <c r="H86" i="2"/>
  <c r="P86" i="2" s="1"/>
  <c r="S86" i="2" s="1"/>
  <c r="F86" i="2"/>
  <c r="E86" i="2"/>
  <c r="D86" i="2"/>
  <c r="I86" i="2" s="1"/>
  <c r="U86" i="2" s="1"/>
  <c r="H85" i="2"/>
  <c r="P85" i="2" s="1"/>
  <c r="S85" i="2" s="1"/>
  <c r="F85" i="2"/>
  <c r="E85" i="2"/>
  <c r="J85" i="2" s="1"/>
  <c r="V85" i="2" s="1"/>
  <c r="D85" i="2"/>
  <c r="Q84" i="2"/>
  <c r="T84" i="2" s="1"/>
  <c r="H84" i="2"/>
  <c r="P84" i="2" s="1"/>
  <c r="S84" i="2" s="1"/>
  <c r="F84" i="2"/>
  <c r="K84" i="2" s="1"/>
  <c r="W84" i="2" s="1"/>
  <c r="E84" i="2"/>
  <c r="J84" i="2" s="1"/>
  <c r="V84" i="2" s="1"/>
  <c r="D84" i="2"/>
  <c r="I84" i="2" s="1"/>
  <c r="U84" i="2" s="1"/>
  <c r="H83" i="2"/>
  <c r="Q83" i="2" s="1"/>
  <c r="T83" i="2" s="1"/>
  <c r="F83" i="2"/>
  <c r="K83" i="2" s="1"/>
  <c r="W83" i="2" s="1"/>
  <c r="E83" i="2"/>
  <c r="D83" i="2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H81" i="2"/>
  <c r="Q81" i="2" s="1"/>
  <c r="T81" i="2" s="1"/>
  <c r="F81" i="2"/>
  <c r="K81" i="2" s="1"/>
  <c r="W81" i="2" s="1"/>
  <c r="E81" i="2"/>
  <c r="D81" i="2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H79" i="2"/>
  <c r="Q79" i="2" s="1"/>
  <c r="T79" i="2" s="1"/>
  <c r="F79" i="2"/>
  <c r="K79" i="2" s="1"/>
  <c r="W79" i="2" s="1"/>
  <c r="E79" i="2"/>
  <c r="D79" i="2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H77" i="2"/>
  <c r="Q77" i="2" s="1"/>
  <c r="T77" i="2" s="1"/>
  <c r="F77" i="2"/>
  <c r="K77" i="2" s="1"/>
  <c r="W77" i="2" s="1"/>
  <c r="E77" i="2"/>
  <c r="D77" i="2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H75" i="2"/>
  <c r="Q75" i="2" s="1"/>
  <c r="T75" i="2" s="1"/>
  <c r="F75" i="2"/>
  <c r="K75" i="2" s="1"/>
  <c r="W75" i="2" s="1"/>
  <c r="E75" i="2"/>
  <c r="D75" i="2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H73" i="2"/>
  <c r="Q73" i="2" s="1"/>
  <c r="T73" i="2" s="1"/>
  <c r="F73" i="2"/>
  <c r="K73" i="2" s="1"/>
  <c r="W73" i="2" s="1"/>
  <c r="E73" i="2"/>
  <c r="D73" i="2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H71" i="2"/>
  <c r="Q71" i="2" s="1"/>
  <c r="T71" i="2" s="1"/>
  <c r="F71" i="2"/>
  <c r="K71" i="2" s="1"/>
  <c r="W71" i="2" s="1"/>
  <c r="E71" i="2"/>
  <c r="D71" i="2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H69" i="2"/>
  <c r="Q69" i="2" s="1"/>
  <c r="T69" i="2" s="1"/>
  <c r="F69" i="2"/>
  <c r="K69" i="2" s="1"/>
  <c r="W69" i="2" s="1"/>
  <c r="E69" i="2"/>
  <c r="D69" i="2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H67" i="2"/>
  <c r="Q67" i="2" s="1"/>
  <c r="T67" i="2" s="1"/>
  <c r="F67" i="2"/>
  <c r="K67" i="2" s="1"/>
  <c r="W67" i="2" s="1"/>
  <c r="E67" i="2"/>
  <c r="D67" i="2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H65" i="2"/>
  <c r="Q65" i="2" s="1"/>
  <c r="T65" i="2" s="1"/>
  <c r="F65" i="2"/>
  <c r="K65" i="2" s="1"/>
  <c r="W65" i="2" s="1"/>
  <c r="E65" i="2"/>
  <c r="D65" i="2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H63" i="2"/>
  <c r="Q63" i="2" s="1"/>
  <c r="T63" i="2" s="1"/>
  <c r="F63" i="2"/>
  <c r="K63" i="2" s="1"/>
  <c r="W63" i="2" s="1"/>
  <c r="E63" i="2"/>
  <c r="D63" i="2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H61" i="2"/>
  <c r="Q61" i="2" s="1"/>
  <c r="T61" i="2" s="1"/>
  <c r="F61" i="2"/>
  <c r="K61" i="2" s="1"/>
  <c r="W61" i="2" s="1"/>
  <c r="E61" i="2"/>
  <c r="D61" i="2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H59" i="2"/>
  <c r="Q59" i="2" s="1"/>
  <c r="T59" i="2" s="1"/>
  <c r="F59" i="2"/>
  <c r="K59" i="2" s="1"/>
  <c r="W59" i="2" s="1"/>
  <c r="E59" i="2"/>
  <c r="D59" i="2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H57" i="2"/>
  <c r="Q57" i="2" s="1"/>
  <c r="T57" i="2" s="1"/>
  <c r="F57" i="2"/>
  <c r="K57" i="2" s="1"/>
  <c r="W57" i="2" s="1"/>
  <c r="E57" i="2"/>
  <c r="D57" i="2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H55" i="2"/>
  <c r="Q55" i="2" s="1"/>
  <c r="T55" i="2" s="1"/>
  <c r="F55" i="2"/>
  <c r="K55" i="2" s="1"/>
  <c r="W55" i="2" s="1"/>
  <c r="E55" i="2"/>
  <c r="D55" i="2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H53" i="2"/>
  <c r="Q53" i="2" s="1"/>
  <c r="T53" i="2" s="1"/>
  <c r="F53" i="2"/>
  <c r="K53" i="2" s="1"/>
  <c r="W53" i="2" s="1"/>
  <c r="E53" i="2"/>
  <c r="D53" i="2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H51" i="2"/>
  <c r="Q51" i="2" s="1"/>
  <c r="T51" i="2" s="1"/>
  <c r="F51" i="2"/>
  <c r="K51" i="2" s="1"/>
  <c r="W51" i="2" s="1"/>
  <c r="E51" i="2"/>
  <c r="D51" i="2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H49" i="2"/>
  <c r="Q49" i="2" s="1"/>
  <c r="T49" i="2" s="1"/>
  <c r="F49" i="2"/>
  <c r="K49" i="2" s="1"/>
  <c r="W49" i="2" s="1"/>
  <c r="E49" i="2"/>
  <c r="D49" i="2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H47" i="2"/>
  <c r="Q47" i="2" s="1"/>
  <c r="T47" i="2" s="1"/>
  <c r="F47" i="2"/>
  <c r="K47" i="2" s="1"/>
  <c r="W47" i="2" s="1"/>
  <c r="E47" i="2"/>
  <c r="D47" i="2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H45" i="2"/>
  <c r="Q45" i="2" s="1"/>
  <c r="T45" i="2" s="1"/>
  <c r="F45" i="2"/>
  <c r="K45" i="2" s="1"/>
  <c r="W45" i="2" s="1"/>
  <c r="E45" i="2"/>
  <c r="D45" i="2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H43" i="2"/>
  <c r="Q43" i="2" s="1"/>
  <c r="T43" i="2" s="1"/>
  <c r="F43" i="2"/>
  <c r="K43" i="2" s="1"/>
  <c r="W43" i="2" s="1"/>
  <c r="E43" i="2"/>
  <c r="D43" i="2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O41" i="2"/>
  <c r="R41" i="2" s="1"/>
  <c r="H41" i="2"/>
  <c r="Q41" i="2" s="1"/>
  <c r="T41" i="2" s="1"/>
  <c r="F41" i="2"/>
  <c r="E41" i="2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J38" i="2"/>
  <c r="V38" i="2" s="1"/>
  <c r="H38" i="2"/>
  <c r="P38" i="2" s="1"/>
  <c r="S38" i="2" s="1"/>
  <c r="F38" i="2"/>
  <c r="E38" i="2"/>
  <c r="D38" i="2"/>
  <c r="I38" i="2" s="1"/>
  <c r="U38" i="2" s="1"/>
  <c r="Q37" i="2"/>
  <c r="T37" i="2" s="1"/>
  <c r="H37" i="2"/>
  <c r="P37" i="2" s="1"/>
  <c r="S37" i="2" s="1"/>
  <c r="F37" i="2"/>
  <c r="E37" i="2"/>
  <c r="J37" i="2" s="1"/>
  <c r="V37" i="2" s="1"/>
  <c r="D37" i="2"/>
  <c r="I37" i="2" s="1"/>
  <c r="U37" i="2" s="1"/>
  <c r="J36" i="2"/>
  <c r="V36" i="2" s="1"/>
  <c r="H36" i="2"/>
  <c r="P36" i="2" s="1"/>
  <c r="S36" i="2" s="1"/>
  <c r="F36" i="2"/>
  <c r="E36" i="2"/>
  <c r="D36" i="2"/>
  <c r="I36" i="2" s="1"/>
  <c r="U36" i="2" s="1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Q33" i="2"/>
  <c r="T33" i="2" s="1"/>
  <c r="H33" i="2"/>
  <c r="P33" i="2" s="1"/>
  <c r="S33" i="2" s="1"/>
  <c r="F33" i="2"/>
  <c r="E33" i="2"/>
  <c r="D33" i="2"/>
  <c r="I33" i="2" s="1"/>
  <c r="U33" i="2" s="1"/>
  <c r="H32" i="2"/>
  <c r="P32" i="2" s="1"/>
  <c r="S32" i="2" s="1"/>
  <c r="F32" i="2"/>
  <c r="E32" i="2"/>
  <c r="J32" i="2" s="1"/>
  <c r="V32" i="2" s="1"/>
  <c r="D32" i="2"/>
  <c r="Q31" i="2"/>
  <c r="T31" i="2" s="1"/>
  <c r="H31" i="2"/>
  <c r="P31" i="2" s="1"/>
  <c r="S31" i="2" s="1"/>
  <c r="F31" i="2"/>
  <c r="E31" i="2"/>
  <c r="D31" i="2"/>
  <c r="I31" i="2" s="1"/>
  <c r="U31" i="2" s="1"/>
  <c r="Q30" i="2"/>
  <c r="T30" i="2" s="1"/>
  <c r="H30" i="2"/>
  <c r="P30" i="2" s="1"/>
  <c r="S30" i="2" s="1"/>
  <c r="F30" i="2"/>
  <c r="K30" i="2" s="1"/>
  <c r="W30" i="2" s="1"/>
  <c r="E30" i="2"/>
  <c r="J30" i="2" s="1"/>
  <c r="V30" i="2" s="1"/>
  <c r="D30" i="2"/>
  <c r="I30" i="2" s="1"/>
  <c r="U30" i="2" s="1"/>
  <c r="H29" i="2"/>
  <c r="P29" i="2" s="1"/>
  <c r="S29" i="2" s="1"/>
  <c r="F29" i="2"/>
  <c r="E29" i="2"/>
  <c r="D29" i="2"/>
  <c r="U28" i="2"/>
  <c r="Q28" i="2"/>
  <c r="T28" i="2" s="1"/>
  <c r="H28" i="2"/>
  <c r="P28" i="2" s="1"/>
  <c r="S28" i="2" s="1"/>
  <c r="F28" i="2"/>
  <c r="K28" i="2" s="1"/>
  <c r="W28" i="2" s="1"/>
  <c r="E28" i="2"/>
  <c r="J28" i="2" s="1"/>
  <c r="V28" i="2" s="1"/>
  <c r="D28" i="2"/>
  <c r="I28" i="2" s="1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J26" i="2" s="1"/>
  <c r="V26" i="2" s="1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J22" i="2"/>
  <c r="V22" i="2" s="1"/>
  <c r="H22" i="2"/>
  <c r="P22" i="2" s="1"/>
  <c r="S22" i="2" s="1"/>
  <c r="F22" i="2"/>
  <c r="E22" i="2"/>
  <c r="D22" i="2"/>
  <c r="I22" i="2" s="1"/>
  <c r="U22" i="2" s="1"/>
  <c r="Q21" i="2"/>
  <c r="T21" i="2" s="1"/>
  <c r="H21" i="2"/>
  <c r="P21" i="2" s="1"/>
  <c r="S21" i="2" s="1"/>
  <c r="F21" i="2"/>
  <c r="E21" i="2"/>
  <c r="J21" i="2" s="1"/>
  <c r="V21" i="2" s="1"/>
  <c r="D21" i="2"/>
  <c r="I21" i="2" s="1"/>
  <c r="U21" i="2" s="1"/>
  <c r="J20" i="2"/>
  <c r="V20" i="2" s="1"/>
  <c r="H20" i="2"/>
  <c r="P20" i="2" s="1"/>
  <c r="S20" i="2" s="1"/>
  <c r="F20" i="2"/>
  <c r="E20" i="2"/>
  <c r="D20" i="2"/>
  <c r="I20" i="2" s="1"/>
  <c r="U20" i="2" s="1"/>
  <c r="Q19" i="2"/>
  <c r="T19" i="2" s="1"/>
  <c r="H19" i="2"/>
  <c r="P19" i="2" s="1"/>
  <c r="S19" i="2" s="1"/>
  <c r="F19" i="2"/>
  <c r="E19" i="2"/>
  <c r="J19" i="2" s="1"/>
  <c r="V19" i="2" s="1"/>
  <c r="D19" i="2"/>
  <c r="I19" i="2" s="1"/>
  <c r="U19" i="2" s="1"/>
  <c r="H18" i="2"/>
  <c r="P18" i="2" s="1"/>
  <c r="S18" i="2" s="1"/>
  <c r="F18" i="2"/>
  <c r="E18" i="2"/>
  <c r="J18" i="2" s="1"/>
  <c r="V18" i="2" s="1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J16" i="2" s="1"/>
  <c r="V16" i="2" s="1"/>
  <c r="D16" i="2"/>
  <c r="Q15" i="2"/>
  <c r="T15" i="2" s="1"/>
  <c r="H15" i="2"/>
  <c r="P15" i="2" s="1"/>
  <c r="S15" i="2" s="1"/>
  <c r="F15" i="2"/>
  <c r="E15" i="2"/>
  <c r="D15" i="2"/>
  <c r="I15" i="2" s="1"/>
  <c r="U15" i="2" s="1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U12" i="2"/>
  <c r="Q12" i="2"/>
  <c r="T12" i="2" s="1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Q11" i="2"/>
  <c r="T11" i="2" s="1"/>
  <c r="H11" i="2"/>
  <c r="P11" i="2" s="1"/>
  <c r="S11" i="2" s="1"/>
  <c r="F11" i="2"/>
  <c r="E11" i="2"/>
  <c r="D11" i="2"/>
  <c r="I11" i="2" s="1"/>
  <c r="U11" i="2" s="1"/>
  <c r="Q10" i="2"/>
  <c r="T10" i="2" s="1"/>
  <c r="H10" i="2"/>
  <c r="P10" i="2" s="1"/>
  <c r="S10" i="2" s="1"/>
  <c r="F10" i="2"/>
  <c r="K10" i="2" s="1"/>
  <c r="W10" i="2" s="1"/>
  <c r="E10" i="2"/>
  <c r="J10" i="2" s="1"/>
  <c r="V10" i="2" s="1"/>
  <c r="D10" i="2"/>
  <c r="I10" i="2" s="1"/>
  <c r="U10" i="2" s="1"/>
  <c r="H9" i="2"/>
  <c r="P9" i="2" s="1"/>
  <c r="S9" i="2" s="1"/>
  <c r="F9" i="2"/>
  <c r="E9" i="2"/>
  <c r="D9" i="2"/>
  <c r="U8" i="2"/>
  <c r="Q8" i="2"/>
  <c r="T8" i="2" s="1"/>
  <c r="H8" i="2"/>
  <c r="P8" i="2" s="1"/>
  <c r="S8" i="2" s="1"/>
  <c r="F8" i="2"/>
  <c r="K8" i="2" s="1"/>
  <c r="W8" i="2" s="1"/>
  <c r="E8" i="2"/>
  <c r="J8" i="2" s="1"/>
  <c r="V8" i="2" s="1"/>
  <c r="D8" i="2"/>
  <c r="I8" i="2" s="1"/>
  <c r="Q7" i="2"/>
  <c r="T7" i="2" s="1"/>
  <c r="H7" i="2"/>
  <c r="P7" i="2" s="1"/>
  <c r="S7" i="2" s="1"/>
  <c r="F7" i="2"/>
  <c r="E7" i="2"/>
  <c r="D7" i="2"/>
  <c r="I7" i="2" s="1"/>
  <c r="U7" i="2" s="1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U4" i="2"/>
  <c r="Q4" i="2"/>
  <c r="T4" i="2" s="1"/>
  <c r="H4" i="2"/>
  <c r="P4" i="2" s="1"/>
  <c r="S4" i="2" s="1"/>
  <c r="F4" i="2"/>
  <c r="K4" i="2" s="1"/>
  <c r="W4" i="2" s="1"/>
  <c r="E4" i="2"/>
  <c r="J4" i="2" s="1"/>
  <c r="V4" i="2" s="1"/>
  <c r="D4" i="2"/>
  <c r="I4" i="2" s="1"/>
  <c r="Q3" i="2"/>
  <c r="T3" i="2" s="1"/>
  <c r="H3" i="2"/>
  <c r="P3" i="2" s="1"/>
  <c r="S3" i="2" s="1"/>
  <c r="F3" i="2"/>
  <c r="E3" i="2"/>
  <c r="D3" i="2"/>
  <c r="I3" i="2" s="1"/>
  <c r="U3" i="2" s="1"/>
  <c r="Y172" i="1"/>
  <c r="F172" i="1"/>
  <c r="L172" i="1" s="1"/>
  <c r="N172" i="1" s="1"/>
  <c r="D172" i="1"/>
  <c r="C172" i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F168" i="1"/>
  <c r="L168" i="1" s="1"/>
  <c r="N168" i="1" s="1"/>
  <c r="D168" i="1"/>
  <c r="C168" i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F166" i="1"/>
  <c r="L166" i="1" s="1"/>
  <c r="N166" i="1" s="1"/>
  <c r="D166" i="1"/>
  <c r="C166" i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F160" i="1"/>
  <c r="L160" i="1" s="1"/>
  <c r="N160" i="1" s="1"/>
  <c r="D160" i="1"/>
  <c r="C160" i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F158" i="1"/>
  <c r="L158" i="1" s="1"/>
  <c r="N158" i="1" s="1"/>
  <c r="D158" i="1"/>
  <c r="C158" i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F152" i="1"/>
  <c r="L152" i="1" s="1"/>
  <c r="N152" i="1" s="1"/>
  <c r="D152" i="1"/>
  <c r="C152" i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F150" i="1"/>
  <c r="L150" i="1" s="1"/>
  <c r="N150" i="1" s="1"/>
  <c r="D150" i="1"/>
  <c r="C150" i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F142" i="1"/>
  <c r="L142" i="1" s="1"/>
  <c r="N142" i="1" s="1"/>
  <c r="D142" i="1"/>
  <c r="C142" i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F140" i="1"/>
  <c r="L140" i="1" s="1"/>
  <c r="N140" i="1" s="1"/>
  <c r="D140" i="1"/>
  <c r="C140" i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F134" i="1"/>
  <c r="L134" i="1" s="1"/>
  <c r="N134" i="1" s="1"/>
  <c r="D134" i="1"/>
  <c r="C134" i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H132" i="1"/>
  <c r="P132" i="1" s="1"/>
  <c r="F132" i="1"/>
  <c r="L132" i="1" s="1"/>
  <c r="N132" i="1" s="1"/>
  <c r="D132" i="1"/>
  <c r="C132" i="1"/>
  <c r="G132" i="1" s="1"/>
  <c r="O132" i="1" s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H129" i="1"/>
  <c r="P129" i="1" s="1"/>
  <c r="F129" i="1"/>
  <c r="L129" i="1" s="1"/>
  <c r="N129" i="1" s="1"/>
  <c r="D129" i="1"/>
  <c r="C129" i="1"/>
  <c r="G129" i="1" s="1"/>
  <c r="O129" i="1" s="1"/>
  <c r="Y128" i="1"/>
  <c r="N128" i="1"/>
  <c r="K128" i="1"/>
  <c r="M128" i="1" s="1"/>
  <c r="F128" i="1"/>
  <c r="L128" i="1" s="1"/>
  <c r="D128" i="1"/>
  <c r="H128" i="1" s="1"/>
  <c r="P128" i="1" s="1"/>
  <c r="C128" i="1"/>
  <c r="G128" i="1" s="1"/>
  <c r="O128" i="1" s="1"/>
  <c r="Y127" i="1"/>
  <c r="K127" i="1"/>
  <c r="M127" i="1" s="1"/>
  <c r="F127" i="1"/>
  <c r="L127" i="1" s="1"/>
  <c r="N127" i="1" s="1"/>
  <c r="D127" i="1"/>
  <c r="C127" i="1"/>
  <c r="Y126" i="1"/>
  <c r="N126" i="1"/>
  <c r="H126" i="1"/>
  <c r="P126" i="1" s="1"/>
  <c r="F126" i="1"/>
  <c r="L126" i="1" s="1"/>
  <c r="D126" i="1"/>
  <c r="C126" i="1"/>
  <c r="G126" i="1" s="1"/>
  <c r="O126" i="1" s="1"/>
  <c r="Y125" i="1"/>
  <c r="F125" i="1"/>
  <c r="L125" i="1" s="1"/>
  <c r="N125" i="1" s="1"/>
  <c r="D125" i="1"/>
  <c r="C125" i="1"/>
  <c r="Y124" i="1"/>
  <c r="N124" i="1"/>
  <c r="G124" i="1"/>
  <c r="O124" i="1" s="1"/>
  <c r="F124" i="1"/>
  <c r="L124" i="1" s="1"/>
  <c r="D124" i="1"/>
  <c r="H124" i="1" s="1"/>
  <c r="P124" i="1" s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F122" i="1"/>
  <c r="L122" i="1" s="1"/>
  <c r="N122" i="1" s="1"/>
  <c r="D122" i="1"/>
  <c r="H122" i="1" s="1"/>
  <c r="P122" i="1" s="1"/>
  <c r="C122" i="1"/>
  <c r="G122" i="1" s="1"/>
  <c r="O122" i="1" s="1"/>
  <c r="Y121" i="1"/>
  <c r="M121" i="1"/>
  <c r="K121" i="1"/>
  <c r="F121" i="1"/>
  <c r="L121" i="1" s="1"/>
  <c r="N121" i="1" s="1"/>
  <c r="D121" i="1"/>
  <c r="C121" i="1"/>
  <c r="G121" i="1" s="1"/>
  <c r="O121" i="1" s="1"/>
  <c r="Y120" i="1"/>
  <c r="N120" i="1"/>
  <c r="K120" i="1"/>
  <c r="M120" i="1" s="1"/>
  <c r="F120" i="1"/>
  <c r="L120" i="1" s="1"/>
  <c r="D120" i="1"/>
  <c r="H120" i="1" s="1"/>
  <c r="P120" i="1" s="1"/>
  <c r="C120" i="1"/>
  <c r="G120" i="1" s="1"/>
  <c r="O120" i="1" s="1"/>
  <c r="Y119" i="1"/>
  <c r="K119" i="1"/>
  <c r="M119" i="1" s="1"/>
  <c r="F119" i="1"/>
  <c r="L119" i="1" s="1"/>
  <c r="N119" i="1" s="1"/>
  <c r="D119" i="1"/>
  <c r="C119" i="1"/>
  <c r="Y118" i="1"/>
  <c r="N118" i="1"/>
  <c r="H118" i="1"/>
  <c r="P118" i="1" s="1"/>
  <c r="F118" i="1"/>
  <c r="L118" i="1" s="1"/>
  <c r="D118" i="1"/>
  <c r="C118" i="1"/>
  <c r="G118" i="1" s="1"/>
  <c r="O118" i="1" s="1"/>
  <c r="Y117" i="1"/>
  <c r="F117" i="1"/>
  <c r="L117" i="1" s="1"/>
  <c r="N117" i="1" s="1"/>
  <c r="D117" i="1"/>
  <c r="C117" i="1"/>
  <c r="Y116" i="1"/>
  <c r="N116" i="1"/>
  <c r="G116" i="1"/>
  <c r="O116" i="1" s="1"/>
  <c r="F116" i="1"/>
  <c r="L116" i="1" s="1"/>
  <c r="D116" i="1"/>
  <c r="H116" i="1" s="1"/>
  <c r="P116" i="1" s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K112" i="1"/>
  <c r="M112" i="1" s="1"/>
  <c r="F112" i="1"/>
  <c r="L112" i="1" s="1"/>
  <c r="N112" i="1" s="1"/>
  <c r="D112" i="1"/>
  <c r="H112" i="1" s="1"/>
  <c r="P112" i="1" s="1"/>
  <c r="C112" i="1"/>
  <c r="G112" i="1" s="1"/>
  <c r="O112" i="1" s="1"/>
  <c r="Y111" i="1"/>
  <c r="K111" i="1"/>
  <c r="M111" i="1" s="1"/>
  <c r="F111" i="1"/>
  <c r="L111" i="1" s="1"/>
  <c r="N111" i="1" s="1"/>
  <c r="D111" i="1"/>
  <c r="C111" i="1"/>
  <c r="Y110" i="1"/>
  <c r="N110" i="1"/>
  <c r="H110" i="1"/>
  <c r="P110" i="1" s="1"/>
  <c r="F110" i="1"/>
  <c r="L110" i="1" s="1"/>
  <c r="D110" i="1"/>
  <c r="C110" i="1"/>
  <c r="G110" i="1" s="1"/>
  <c r="O110" i="1" s="1"/>
  <c r="Y109" i="1"/>
  <c r="F109" i="1"/>
  <c r="D109" i="1"/>
  <c r="C109" i="1"/>
  <c r="Y108" i="1"/>
  <c r="F108" i="1"/>
  <c r="D108" i="1"/>
  <c r="H108" i="1" s="1"/>
  <c r="P108" i="1" s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F100" i="1"/>
  <c r="D100" i="1"/>
  <c r="H100" i="1" s="1"/>
  <c r="P100" i="1" s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F92" i="1"/>
  <c r="D92" i="1"/>
  <c r="H92" i="1" s="1"/>
  <c r="P92" i="1" s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F84" i="1"/>
  <c r="D84" i="1"/>
  <c r="H84" i="1" s="1"/>
  <c r="P84" i="1" s="1"/>
  <c r="C84" i="1"/>
  <c r="Y83" i="1"/>
  <c r="F83" i="1"/>
  <c r="D83" i="1"/>
  <c r="C83" i="1"/>
  <c r="Y82" i="1"/>
  <c r="F82" i="1"/>
  <c r="D82" i="1"/>
  <c r="H82" i="1" s="1"/>
  <c r="P82" i="1" s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F76" i="1"/>
  <c r="D76" i="1"/>
  <c r="H76" i="1" s="1"/>
  <c r="P76" i="1" s="1"/>
  <c r="C76" i="1"/>
  <c r="Y75" i="1"/>
  <c r="F75" i="1"/>
  <c r="D75" i="1"/>
  <c r="C75" i="1"/>
  <c r="Y74" i="1"/>
  <c r="K74" i="1"/>
  <c r="M74" i="1" s="1"/>
  <c r="H74" i="1"/>
  <c r="P74" i="1" s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K68" i="1"/>
  <c r="M68" i="1" s="1"/>
  <c r="F68" i="1"/>
  <c r="L68" i="1" s="1"/>
  <c r="N68" i="1" s="1"/>
  <c r="D68" i="1"/>
  <c r="H68" i="1" s="1"/>
  <c r="P68" i="1" s="1"/>
  <c r="C68" i="1"/>
  <c r="G68" i="1" s="1"/>
  <c r="O68" i="1" s="1"/>
  <c r="Y67" i="1"/>
  <c r="F67" i="1"/>
  <c r="K67" i="1" s="1"/>
  <c r="M67" i="1" s="1"/>
  <c r="D67" i="1"/>
  <c r="C67" i="1"/>
  <c r="Y66" i="1"/>
  <c r="K66" i="1"/>
  <c r="M66" i="1" s="1"/>
  <c r="H66" i="1"/>
  <c r="P66" i="1" s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H62" i="1" s="1"/>
  <c r="P62" i="1" s="1"/>
  <c r="C62" i="1"/>
  <c r="Y61" i="1"/>
  <c r="F61" i="1"/>
  <c r="K61" i="1" s="1"/>
  <c r="M61" i="1" s="1"/>
  <c r="D61" i="1"/>
  <c r="H61" i="1" s="1"/>
  <c r="P61" i="1" s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K58" i="1"/>
  <c r="M58" i="1" s="1"/>
  <c r="H58" i="1"/>
  <c r="P58" i="1" s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H54" i="1" s="1"/>
  <c r="P54" i="1" s="1"/>
  <c r="C54" i="1"/>
  <c r="Y53" i="1"/>
  <c r="F53" i="1"/>
  <c r="K53" i="1" s="1"/>
  <c r="M53" i="1" s="1"/>
  <c r="D53" i="1"/>
  <c r="H53" i="1" s="1"/>
  <c r="P53" i="1" s="1"/>
  <c r="C53" i="1"/>
  <c r="Y52" i="1"/>
  <c r="K52" i="1"/>
  <c r="M52" i="1" s="1"/>
  <c r="F52" i="1"/>
  <c r="L52" i="1" s="1"/>
  <c r="N52" i="1" s="1"/>
  <c r="D52" i="1"/>
  <c r="H52" i="1" s="1"/>
  <c r="P52" i="1" s="1"/>
  <c r="C52" i="1"/>
  <c r="G52" i="1" s="1"/>
  <c r="O52" i="1" s="1"/>
  <c r="Y51" i="1"/>
  <c r="F51" i="1"/>
  <c r="K51" i="1" s="1"/>
  <c r="M51" i="1" s="1"/>
  <c r="D51" i="1"/>
  <c r="C51" i="1"/>
  <c r="Y50" i="1"/>
  <c r="K50" i="1"/>
  <c r="M50" i="1" s="1"/>
  <c r="H50" i="1"/>
  <c r="P50" i="1" s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K44" i="1"/>
  <c r="M44" i="1" s="1"/>
  <c r="F44" i="1"/>
  <c r="L44" i="1" s="1"/>
  <c r="N44" i="1" s="1"/>
  <c r="D44" i="1"/>
  <c r="H44" i="1" s="1"/>
  <c r="P44" i="1" s="1"/>
  <c r="C44" i="1"/>
  <c r="G44" i="1" s="1"/>
  <c r="O44" i="1" s="1"/>
  <c r="Y43" i="1"/>
  <c r="F43" i="1"/>
  <c r="K43" i="1" s="1"/>
  <c r="M43" i="1" s="1"/>
  <c r="D43" i="1"/>
  <c r="C43" i="1"/>
  <c r="Y42" i="1"/>
  <c r="K42" i="1"/>
  <c r="M42" i="1" s="1"/>
  <c r="H42" i="1"/>
  <c r="P42" i="1" s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H38" i="1" s="1"/>
  <c r="P38" i="1" s="1"/>
  <c r="C38" i="1"/>
  <c r="Y37" i="1"/>
  <c r="F37" i="1"/>
  <c r="K37" i="1" s="1"/>
  <c r="M37" i="1" s="1"/>
  <c r="D37" i="1"/>
  <c r="H37" i="1" s="1"/>
  <c r="P37" i="1" s="1"/>
  <c r="C37" i="1"/>
  <c r="Y36" i="1"/>
  <c r="K36" i="1"/>
  <c r="M36" i="1" s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K35" i="1" s="1"/>
  <c r="M35" i="1" s="1"/>
  <c r="D35" i="1"/>
  <c r="C35" i="1"/>
  <c r="Y34" i="1"/>
  <c r="M34" i="1"/>
  <c r="F34" i="1"/>
  <c r="K34" i="1" s="1"/>
  <c r="D34" i="1"/>
  <c r="H34" i="1" s="1"/>
  <c r="P34" i="1" s="1"/>
  <c r="C34" i="1"/>
  <c r="G34" i="1" s="1"/>
  <c r="O34" i="1" s="1"/>
  <c r="Y33" i="1"/>
  <c r="M33" i="1"/>
  <c r="L33" i="1"/>
  <c r="N33" i="1" s="1"/>
  <c r="F33" i="1"/>
  <c r="K33" i="1" s="1"/>
  <c r="D33" i="1"/>
  <c r="H33" i="1" s="1"/>
  <c r="P33" i="1" s="1"/>
  <c r="C33" i="1"/>
  <c r="G33" i="1" s="1"/>
  <c r="O33" i="1" s="1"/>
  <c r="Y32" i="1"/>
  <c r="L32" i="1"/>
  <c r="N32" i="1" s="1"/>
  <c r="G32" i="1"/>
  <c r="O32" i="1" s="1"/>
  <c r="F32" i="1"/>
  <c r="K32" i="1" s="1"/>
  <c r="M32" i="1" s="1"/>
  <c r="D32" i="1"/>
  <c r="H32" i="1" s="1"/>
  <c r="P32" i="1" s="1"/>
  <c r="C32" i="1"/>
  <c r="Y31" i="1"/>
  <c r="F31" i="1"/>
  <c r="K31" i="1" s="1"/>
  <c r="M31" i="1" s="1"/>
  <c r="D31" i="1"/>
  <c r="C31" i="1"/>
  <c r="Y30" i="1"/>
  <c r="M30" i="1"/>
  <c r="F30" i="1"/>
  <c r="K30" i="1" s="1"/>
  <c r="D30" i="1"/>
  <c r="H30" i="1" s="1"/>
  <c r="P30" i="1" s="1"/>
  <c r="C30" i="1"/>
  <c r="G30" i="1" s="1"/>
  <c r="O30" i="1" s="1"/>
  <c r="Y29" i="1"/>
  <c r="M29" i="1"/>
  <c r="L29" i="1"/>
  <c r="N29" i="1" s="1"/>
  <c r="F29" i="1"/>
  <c r="K29" i="1" s="1"/>
  <c r="D29" i="1"/>
  <c r="H29" i="1" s="1"/>
  <c r="P29" i="1" s="1"/>
  <c r="C29" i="1"/>
  <c r="G29" i="1" s="1"/>
  <c r="O29" i="1" s="1"/>
  <c r="Y28" i="1"/>
  <c r="L28" i="1"/>
  <c r="N28" i="1" s="1"/>
  <c r="G28" i="1"/>
  <c r="O28" i="1" s="1"/>
  <c r="F28" i="1"/>
  <c r="K28" i="1" s="1"/>
  <c r="M28" i="1" s="1"/>
  <c r="D28" i="1"/>
  <c r="H28" i="1" s="1"/>
  <c r="P28" i="1" s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M25" i="1"/>
  <c r="L25" i="1"/>
  <c r="N25" i="1" s="1"/>
  <c r="F25" i="1"/>
  <c r="K25" i="1" s="1"/>
  <c r="D25" i="1"/>
  <c r="H25" i="1" s="1"/>
  <c r="P25" i="1" s="1"/>
  <c r="C25" i="1"/>
  <c r="G25" i="1" s="1"/>
  <c r="O25" i="1" s="1"/>
  <c r="Y24" i="1"/>
  <c r="F24" i="1"/>
  <c r="G24" i="1" s="1"/>
  <c r="O24" i="1" s="1"/>
  <c r="D24" i="1"/>
  <c r="C24" i="1"/>
  <c r="Y23" i="1"/>
  <c r="F23" i="1"/>
  <c r="L23" i="1" s="1"/>
  <c r="N23" i="1" s="1"/>
  <c r="D23" i="1"/>
  <c r="C23" i="1"/>
  <c r="Y22" i="1"/>
  <c r="F22" i="1"/>
  <c r="G22" i="1" s="1"/>
  <c r="O22" i="1" s="1"/>
  <c r="D22" i="1"/>
  <c r="H22" i="1" s="1"/>
  <c r="P22" i="1" s="1"/>
  <c r="C22" i="1"/>
  <c r="Y21" i="1"/>
  <c r="F21" i="1"/>
  <c r="L21" i="1" s="1"/>
  <c r="N21" i="1" s="1"/>
  <c r="D21" i="1"/>
  <c r="C21" i="1"/>
  <c r="Y20" i="1"/>
  <c r="L20" i="1"/>
  <c r="N20" i="1" s="1"/>
  <c r="F20" i="1"/>
  <c r="D20" i="1"/>
  <c r="H20" i="1" s="1"/>
  <c r="P20" i="1" s="1"/>
  <c r="C20" i="1"/>
  <c r="Y19" i="1"/>
  <c r="F19" i="1"/>
  <c r="L19" i="1" s="1"/>
  <c r="N19" i="1" s="1"/>
  <c r="D19" i="1"/>
  <c r="C19" i="1"/>
  <c r="Y18" i="1"/>
  <c r="L18" i="1"/>
  <c r="N18" i="1" s="1"/>
  <c r="K18" i="1"/>
  <c r="M18" i="1" s="1"/>
  <c r="F18" i="1"/>
  <c r="D18" i="1"/>
  <c r="H18" i="1" s="1"/>
  <c r="P18" i="1" s="1"/>
  <c r="C18" i="1"/>
  <c r="Y17" i="1"/>
  <c r="F17" i="1"/>
  <c r="L17" i="1" s="1"/>
  <c r="N17" i="1" s="1"/>
  <c r="D17" i="1"/>
  <c r="C17" i="1"/>
  <c r="Y16" i="1"/>
  <c r="F16" i="1"/>
  <c r="G16" i="1" s="1"/>
  <c r="O16" i="1" s="1"/>
  <c r="D16" i="1"/>
  <c r="C16" i="1"/>
  <c r="Y15" i="1"/>
  <c r="F15" i="1"/>
  <c r="L15" i="1" s="1"/>
  <c r="N15" i="1" s="1"/>
  <c r="D15" i="1"/>
  <c r="C15" i="1"/>
  <c r="Y14" i="1"/>
  <c r="F14" i="1"/>
  <c r="G14" i="1" s="1"/>
  <c r="O14" i="1" s="1"/>
  <c r="D14" i="1"/>
  <c r="H14" i="1" s="1"/>
  <c r="P14" i="1" s="1"/>
  <c r="C14" i="1"/>
  <c r="Y13" i="1"/>
  <c r="F13" i="1"/>
  <c r="L13" i="1" s="1"/>
  <c r="N13" i="1" s="1"/>
  <c r="D13" i="1"/>
  <c r="C13" i="1"/>
  <c r="Y12" i="1"/>
  <c r="L12" i="1"/>
  <c r="N12" i="1" s="1"/>
  <c r="F12" i="1"/>
  <c r="D12" i="1"/>
  <c r="H12" i="1" s="1"/>
  <c r="P12" i="1" s="1"/>
  <c r="C12" i="1"/>
  <c r="Y11" i="1"/>
  <c r="F11" i="1"/>
  <c r="L11" i="1" s="1"/>
  <c r="N11" i="1" s="1"/>
  <c r="D11" i="1"/>
  <c r="C11" i="1"/>
  <c r="Y10" i="1"/>
  <c r="L10" i="1"/>
  <c r="N10" i="1" s="1"/>
  <c r="K10" i="1"/>
  <c r="M10" i="1" s="1"/>
  <c r="F10" i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G8" i="1" s="1"/>
  <c r="O8" i="1" s="1"/>
  <c r="D8" i="1"/>
  <c r="C8" i="1"/>
  <c r="Y7" i="1"/>
  <c r="F7" i="1"/>
  <c r="L7" i="1" s="1"/>
  <c r="N7" i="1" s="1"/>
  <c r="D7" i="1"/>
  <c r="C7" i="1"/>
  <c r="L6" i="1"/>
  <c r="N6" i="1" s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L3" i="1"/>
  <c r="N3" i="1" s="1"/>
  <c r="F3" i="1"/>
  <c r="K3" i="1" s="1"/>
  <c r="M3" i="1" s="1"/>
  <c r="D3" i="1"/>
  <c r="H3" i="1" s="1"/>
  <c r="P3" i="1" s="1"/>
  <c r="C3" i="1"/>
  <c r="H90" i="1" l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388" i="10"/>
  <c r="K388" i="10" s="1"/>
  <c r="J243" i="10"/>
  <c r="K243" i="10" s="1"/>
  <c r="J215" i="10"/>
  <c r="K215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K147" i="10" s="1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185" i="10"/>
  <c r="K185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D14" i="10"/>
  <c r="J222" i="10"/>
  <c r="K222" i="10" s="1"/>
  <c r="J274" i="10"/>
  <c r="J60" i="10"/>
  <c r="J303" i="10"/>
  <c r="K303" i="10" s="1"/>
  <c r="J352" i="10"/>
  <c r="K352" i="10" s="1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I18" i="3" s="1"/>
  <c r="D19" i="3"/>
  <c r="D22" i="3"/>
  <c r="I22" i="3" s="1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I25" i="3" s="1"/>
  <c r="E7" i="3"/>
  <c r="D8" i="3"/>
  <c r="E15" i="3"/>
  <c r="D16" i="3"/>
  <c r="I16" i="3" s="1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I13" i="3" l="1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G5" i="3"/>
  <c r="G23" i="3"/>
  <c r="I4" i="3"/>
  <c r="J25" i="3"/>
  <c r="I5" i="3"/>
  <c r="G19" i="3"/>
  <c r="G9" i="3"/>
  <c r="G12" i="3"/>
  <c r="G4" i="3"/>
  <c r="J18" i="3"/>
  <c r="J23" i="3"/>
  <c r="J20" i="3"/>
  <c r="G8" i="3"/>
  <c r="G11" i="3"/>
  <c r="G16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G13" i="3"/>
  <c r="J4" i="3"/>
  <c r="G6" i="3"/>
  <c r="I24" i="3"/>
  <c r="J7" i="3"/>
  <c r="J19" i="3"/>
  <c r="I23" i="3"/>
  <c r="J24" i="3"/>
  <c r="J16" i="3"/>
  <c r="J8" i="3"/>
  <c r="G10" i="3"/>
  <c r="G22" i="3"/>
  <c r="G24" i="3"/>
  <c r="G17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G21" i="3"/>
  <c r="G25" i="3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G14" i="3"/>
  <c r="J5" i="3"/>
  <c r="H4" i="3"/>
  <c r="I6" i="3"/>
  <c r="I7" i="3"/>
  <c r="I14" i="3"/>
  <c r="J9" i="3"/>
  <c r="J12" i="3"/>
  <c r="G18" i="3"/>
  <c r="G20" i="3"/>
  <c r="G15" i="3"/>
  <c r="G7" i="3"/>
  <c r="J279" i="10"/>
  <c r="J52" i="10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H6" i="3"/>
  <c r="X6" i="3"/>
  <c r="Y6" i="3" s="1"/>
  <c r="T19" i="3"/>
  <c r="U19" i="3" s="1"/>
  <c r="T11" i="3"/>
  <c r="U11" i="3" s="1"/>
  <c r="H9" i="3"/>
  <c r="X9" i="3"/>
  <c r="Y9" i="3" s="1"/>
  <c r="H21" i="3"/>
  <c r="X21" i="3"/>
  <c r="Y21" i="3" s="1"/>
  <c r="H17" i="3"/>
  <c r="X17" i="3"/>
  <c r="Y17" i="3" s="1"/>
  <c r="T13" i="3"/>
  <c r="U13" i="3" s="1"/>
  <c r="T9" i="3"/>
  <c r="U9" i="3" s="1"/>
  <c r="T23" i="3"/>
  <c r="U23" i="3" s="1"/>
  <c r="T14" i="3"/>
  <c r="U14" i="3" s="1"/>
  <c r="H25" i="3"/>
  <c r="X25" i="3"/>
  <c r="Y25" i="3" s="1"/>
  <c r="T21" i="3"/>
  <c r="U21" i="3" s="1"/>
  <c r="T16" i="3"/>
  <c r="U16" i="3" s="1"/>
  <c r="T12" i="3"/>
  <c r="U12" i="3" s="1"/>
  <c r="H7" i="3"/>
  <c r="X7" i="3"/>
  <c r="Y7" i="3" s="1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X4" i="3"/>
  <c r="Y4" i="3" s="1"/>
  <c r="T6" i="3"/>
  <c r="U6" i="3" s="1"/>
  <c r="T18" i="3"/>
  <c r="U18" i="3" s="1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T22" i="3"/>
  <c r="U22" i="3" s="1"/>
  <c r="H13" i="3"/>
  <c r="X13" i="3"/>
  <c r="Y13" i="3" s="1"/>
  <c r="T24" i="3"/>
  <c r="U24" i="3" s="1"/>
  <c r="T20" i="3"/>
  <c r="U20" i="3" s="1"/>
  <c r="H15" i="3"/>
  <c r="X15" i="3"/>
  <c r="Y15" i="3" s="1"/>
  <c r="T8" i="3"/>
  <c r="U8" i="3" s="1"/>
  <c r="T17" i="3"/>
  <c r="U17" i="3" s="1"/>
  <c r="H23" i="3"/>
  <c r="X23" i="3"/>
  <c r="Y23" i="3" s="1"/>
  <c r="H19" i="3"/>
  <c r="X19" i="3"/>
  <c r="Y19" i="3" s="1"/>
  <c r="T15" i="3"/>
  <c r="U15" i="3" s="1"/>
  <c r="H11" i="3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E32" i="10" l="1"/>
  <c r="D277" i="10"/>
  <c r="G121" i="10"/>
  <c r="H121" i="10" s="1"/>
  <c r="E121" i="10"/>
  <c r="D127" i="10"/>
  <c r="D107" i="10"/>
  <c r="D86" i="10"/>
  <c r="E86" i="10" s="1"/>
  <c r="D49" i="10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E49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D226" i="10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D227" i="10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D233" i="10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D366" i="10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D228" i="10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D65" i="10" s="1"/>
  <c r="AA63" i="1"/>
  <c r="AB63" i="1" s="1"/>
  <c r="D358" i="10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D374" i="10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S15" i="3" s="1"/>
  <c r="N22" i="3"/>
  <c r="M24" i="3"/>
  <c r="M25" i="3"/>
  <c r="R25" i="3" s="1"/>
  <c r="M11" i="3"/>
  <c r="R11" i="3" s="1"/>
  <c r="N12" i="3"/>
  <c r="N13" i="3"/>
  <c r="N20" i="3"/>
  <c r="N21" i="3"/>
  <c r="M8" i="3"/>
  <c r="M9" i="3"/>
  <c r="R9" i="3" s="1"/>
  <c r="M12" i="3"/>
  <c r="R12" i="3" s="1"/>
  <c r="M13" i="3"/>
  <c r="M16" i="3"/>
  <c r="M17" i="3"/>
  <c r="R17" i="3" s="1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G86" i="10" l="1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G226" i="10"/>
  <c r="H226" i="10" s="1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<sst xmlns="http://schemas.openxmlformats.org/spreadsheetml/2006/main" count="28874" uniqueCount="606">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</sst>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949" activePane="bottomLeft" state="frozen"/>
      <selection pane="bottomLeft" activeCell="AF1771" sqref="AF1771:AF195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157</v>
      </c>
      <c r="G1" s="149" t="s">
        <v>2</v>
      </c>
      <c r="H1" s="147"/>
      <c r="I1" s="146" t="s">
        <v>0</v>
      </c>
      <c r="J1" s="147"/>
      <c r="K1" s="146" t="s">
        <v>177</v>
      </c>
      <c r="L1" s="147"/>
      <c r="M1" s="150" t="s">
        <v>5</v>
      </c>
      <c r="N1" s="151"/>
      <c r="O1" s="148" t="s">
        <v>6</v>
      </c>
      <c r="P1" s="148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0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1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2">
        <v>0.20609462989390448</v>
      </c>
      <c r="B30" s="122">
        <v>0.79345827815234493</v>
      </c>
      <c r="C30" s="123">
        <f t="shared" si="16"/>
        <v>4.8521400121623275</v>
      </c>
      <c r="D30" s="124">
        <f t="shared" si="16"/>
        <v>1.2603057117616949</v>
      </c>
      <c r="E30" s="125">
        <v>4.3150961150692391E-2</v>
      </c>
      <c r="F30" s="126">
        <f t="shared" si="0"/>
        <v>1.0431509611506924</v>
      </c>
      <c r="G30" s="126">
        <f t="shared" si="1"/>
        <v>4.6514264884633443</v>
      </c>
      <c r="H30" s="126">
        <f t="shared" si="2"/>
        <v>1.2081719316746453</v>
      </c>
      <c r="I30" s="110">
        <v>2.15</v>
      </c>
      <c r="J30" s="110">
        <v>1.73</v>
      </c>
      <c r="K30" s="126">
        <f t="shared" si="3"/>
        <v>2.2427745664739884</v>
      </c>
      <c r="L30" s="126">
        <f t="shared" si="4"/>
        <v>1.8046511627906978</v>
      </c>
      <c r="M30" s="127">
        <f t="shared" si="15"/>
        <v>0.44587628865979384</v>
      </c>
      <c r="N30" s="127">
        <f t="shared" si="15"/>
        <v>0.5541237113402061</v>
      </c>
      <c r="O30" s="110">
        <f t="shared" si="7"/>
        <v>0.4622237942129187</v>
      </c>
      <c r="P30" s="110">
        <f t="shared" si="7"/>
        <v>1.4319154042935343</v>
      </c>
      <c r="Q30" s="110" t="s">
        <v>84</v>
      </c>
      <c r="R30" s="110" t="s">
        <v>15</v>
      </c>
      <c r="S30" s="110" t="s">
        <v>139</v>
      </c>
      <c r="T30" s="128" t="s">
        <v>161</v>
      </c>
      <c r="U30" s="128" t="s">
        <v>152</v>
      </c>
      <c r="V30" s="129" t="s">
        <v>467</v>
      </c>
      <c r="W30" s="128" t="s">
        <v>178</v>
      </c>
      <c r="X30" s="109">
        <v>0</v>
      </c>
      <c r="Y30" s="110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3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3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3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3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3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3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3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3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3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3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3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3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3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3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3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3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3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3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3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3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3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3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3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3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3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3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3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3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6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3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3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3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6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3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3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3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3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3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3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3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3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3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3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3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3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3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6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2">
        <v>0.58606861400585153</v>
      </c>
      <c r="B78" s="122">
        <v>0.41087465883307922</v>
      </c>
      <c r="C78" s="123">
        <f t="shared" si="18"/>
        <v>1.7062848548822231</v>
      </c>
      <c r="D78" s="124">
        <f t="shared" si="18"/>
        <v>2.4338322612547811</v>
      </c>
      <c r="E78" s="125">
        <v>6.5649625620460395E-2</v>
      </c>
      <c r="F78" s="126">
        <f t="shared" si="20"/>
        <v>1.0656496256204604</v>
      </c>
      <c r="G78" s="126">
        <f t="shared" si="21"/>
        <v>1.6011687273748736</v>
      </c>
      <c r="H78" s="126">
        <f t="shared" si="22"/>
        <v>2.2838953843180065</v>
      </c>
      <c r="I78" s="110">
        <v>1.69</v>
      </c>
      <c r="J78" s="110">
        <v>2.11</v>
      </c>
      <c r="K78" s="126">
        <f t="shared" si="23"/>
        <v>1.8009478672985779</v>
      </c>
      <c r="L78" s="126">
        <f t="shared" si="24"/>
        <v>2.2485207100591711</v>
      </c>
      <c r="M78" s="127">
        <f t="shared" si="19"/>
        <v>0.5552631578947369</v>
      </c>
      <c r="N78" s="127">
        <f t="shared" si="19"/>
        <v>0.44473684210526326</v>
      </c>
      <c r="O78" s="110">
        <f t="shared" si="17"/>
        <v>1.055479020484472</v>
      </c>
      <c r="P78" s="110">
        <f t="shared" si="17"/>
        <v>0.92386017962467515</v>
      </c>
      <c r="Q78" s="110" t="s">
        <v>344</v>
      </c>
      <c r="R78" s="110" t="s">
        <v>345</v>
      </c>
      <c r="S78" s="110" t="s">
        <v>145</v>
      </c>
      <c r="T78" s="128" t="s">
        <v>161</v>
      </c>
      <c r="U78" s="128" t="s">
        <v>155</v>
      </c>
      <c r="V78" s="110" t="s">
        <v>526</v>
      </c>
      <c r="W78" s="128" t="s">
        <v>152</v>
      </c>
      <c r="X78" s="109">
        <v>1</v>
      </c>
      <c r="Y78" s="110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3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3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3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3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3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6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3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3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3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3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3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6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3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3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3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3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3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3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3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3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3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3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3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3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3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3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3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3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3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3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3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3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3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3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3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3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3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3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3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3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3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3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3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3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3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3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6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3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3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3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3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3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3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3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3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3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3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3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0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3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3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3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3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3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3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3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1" t="s">
        <v>160</v>
      </c>
      <c r="U145" s="25" t="s">
        <v>154</v>
      </c>
      <c r="V145" s="19">
        <v>44385</v>
      </c>
      <c r="W145" s="25" t="s">
        <v>170</v>
      </c>
      <c r="X145" s="103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3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3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3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3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3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3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3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3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3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3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3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3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3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3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3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3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3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3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3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3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3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3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3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3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3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3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3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3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3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3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3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3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3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2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2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3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2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2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2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2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4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4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4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2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2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4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4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5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5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3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3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3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3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2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2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4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4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5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3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3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3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3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3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3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4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2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4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3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2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2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3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2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2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2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2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2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4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3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3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3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3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3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2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2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3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3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3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3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3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3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3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3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2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2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2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3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3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3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2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3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3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2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2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4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3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3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3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2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2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2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3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3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3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2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3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3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3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3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2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3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4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4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4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4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4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3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3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3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3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4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3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3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2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3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3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3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3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2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2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2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3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3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3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3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3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2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2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2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2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3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3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3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2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6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2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6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7" t="s">
        <v>567</v>
      </c>
      <c r="W788" s="25" t="s">
        <v>176</v>
      </c>
      <c r="X788" s="103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6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7" t="s">
        <v>567</v>
      </c>
      <c r="W789" s="25" t="s">
        <v>170</v>
      </c>
      <c r="X789" s="103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6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7" t="s">
        <v>567</v>
      </c>
      <c r="W790" s="25" t="s">
        <v>172</v>
      </c>
      <c r="X790" s="103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6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7" t="s">
        <v>567</v>
      </c>
      <c r="W791" s="25" t="s">
        <v>150</v>
      </c>
      <c r="X791" s="103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6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7" t="s">
        <v>567</v>
      </c>
      <c r="W792" s="25" t="s">
        <v>162</v>
      </c>
      <c r="X792" s="103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6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7" t="s">
        <v>567</v>
      </c>
      <c r="W793" s="25" t="s">
        <v>149</v>
      </c>
      <c r="X793" s="103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6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7" t="s">
        <v>567</v>
      </c>
      <c r="W794" s="25" t="s">
        <v>162</v>
      </c>
      <c r="X794" s="103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6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7" t="s">
        <v>568</v>
      </c>
      <c r="W795" s="25" t="s">
        <v>152</v>
      </c>
      <c r="X795" s="103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6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7" t="s">
        <v>568</v>
      </c>
      <c r="W796" s="25" t="s">
        <v>275</v>
      </c>
      <c r="X796" s="103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6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7" t="s">
        <v>568</v>
      </c>
      <c r="W797" s="25" t="s">
        <v>151</v>
      </c>
      <c r="X797" s="103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6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7" t="s">
        <v>568</v>
      </c>
      <c r="W798" s="25" t="s">
        <v>153</v>
      </c>
      <c r="X798" s="103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6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7" t="s">
        <v>568</v>
      </c>
      <c r="W799" s="25" t="s">
        <v>153</v>
      </c>
      <c r="X799" s="103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6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7" t="s">
        <v>568</v>
      </c>
      <c r="W800" s="25" t="s">
        <v>450</v>
      </c>
      <c r="X800" s="103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6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7" t="s">
        <v>568</v>
      </c>
      <c r="W801" s="25" t="s">
        <v>149</v>
      </c>
      <c r="X801" s="103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6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7" t="s">
        <v>568</v>
      </c>
      <c r="W802" s="25" t="s">
        <v>167</v>
      </c>
      <c r="X802" s="103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6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7" t="s">
        <v>568</v>
      </c>
      <c r="W803" s="25" t="s">
        <v>154</v>
      </c>
      <c r="X803" s="103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6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7" t="s">
        <v>568</v>
      </c>
      <c r="W804" s="25" t="s">
        <v>163</v>
      </c>
      <c r="X804" s="103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6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7" t="s">
        <v>568</v>
      </c>
      <c r="W805" s="25" t="s">
        <v>150</v>
      </c>
      <c r="X805" s="130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6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7" t="s">
        <v>568</v>
      </c>
      <c r="W806" s="25" t="s">
        <v>162</v>
      </c>
      <c r="X806" s="103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6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7" t="s">
        <v>568</v>
      </c>
      <c r="W807" s="25" t="s">
        <v>176</v>
      </c>
      <c r="X807" s="103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6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7" t="s">
        <v>568</v>
      </c>
      <c r="W808" s="25" t="s">
        <v>154</v>
      </c>
      <c r="X808" s="103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6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7" t="s">
        <v>568</v>
      </c>
      <c r="W809" s="25" t="s">
        <v>152</v>
      </c>
      <c r="X809" s="103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6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7" t="s">
        <v>568</v>
      </c>
      <c r="W810" s="25" t="s">
        <v>152</v>
      </c>
      <c r="X810" s="103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6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7" t="s">
        <v>568</v>
      </c>
      <c r="W811" s="25" t="s">
        <v>175</v>
      </c>
      <c r="X811" s="103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6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7" t="s">
        <v>568</v>
      </c>
      <c r="W812" s="25" t="s">
        <v>149</v>
      </c>
      <c r="X812" s="103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6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7" t="s">
        <v>568</v>
      </c>
      <c r="W813" s="25" t="s">
        <v>153</v>
      </c>
      <c r="X813" s="103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6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7" t="s">
        <v>568</v>
      </c>
      <c r="W814" s="25" t="s">
        <v>176</v>
      </c>
      <c r="X814" s="103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6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7" t="s">
        <v>568</v>
      </c>
      <c r="W815" s="25" t="s">
        <v>150</v>
      </c>
      <c r="X815" s="103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6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7" t="s">
        <v>568</v>
      </c>
      <c r="W816" s="25" t="s">
        <v>154</v>
      </c>
      <c r="X816" s="103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6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7" t="s">
        <v>568</v>
      </c>
      <c r="W817" s="25" t="s">
        <v>176</v>
      </c>
      <c r="X817" s="103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6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7" t="s">
        <v>568</v>
      </c>
      <c r="W818" s="25" t="s">
        <v>149</v>
      </c>
      <c r="X818" s="103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6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7" t="s">
        <v>568</v>
      </c>
      <c r="W819" s="25" t="s">
        <v>170</v>
      </c>
      <c r="X819" s="103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6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7" t="s">
        <v>568</v>
      </c>
      <c r="W820" s="25" t="s">
        <v>169</v>
      </c>
      <c r="X820" s="103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6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7" t="s">
        <v>568</v>
      </c>
      <c r="W821" s="25" t="s">
        <v>375</v>
      </c>
      <c r="X821" s="103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6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7" t="s">
        <v>568</v>
      </c>
      <c r="W822" s="25" t="s">
        <v>162</v>
      </c>
      <c r="X822" s="103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6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7" t="s">
        <v>568</v>
      </c>
      <c r="W823" s="25" t="s">
        <v>149</v>
      </c>
      <c r="X823" s="103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6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7" t="s">
        <v>568</v>
      </c>
      <c r="W824" s="25" t="s">
        <v>151</v>
      </c>
      <c r="X824" s="103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6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7" t="s">
        <v>568</v>
      </c>
      <c r="W825" s="25" t="s">
        <v>151</v>
      </c>
      <c r="X825" s="103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6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7" t="s">
        <v>568</v>
      </c>
      <c r="W826" s="25" t="s">
        <v>329</v>
      </c>
      <c r="X826" s="103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6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7" t="s">
        <v>568</v>
      </c>
      <c r="W827" s="25" t="s">
        <v>155</v>
      </c>
      <c r="X827" s="103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6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7" t="s">
        <v>568</v>
      </c>
      <c r="W828" s="25" t="s">
        <v>263</v>
      </c>
      <c r="X828" s="103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6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7" t="s">
        <v>568</v>
      </c>
      <c r="W829" s="25" t="s">
        <v>154</v>
      </c>
      <c r="X829" s="103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6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7" t="s">
        <v>568</v>
      </c>
      <c r="W830" s="25" t="s">
        <v>450</v>
      </c>
      <c r="X830" s="103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6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7" t="s">
        <v>568</v>
      </c>
      <c r="W831" s="25" t="s">
        <v>149</v>
      </c>
      <c r="X831" s="103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6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7" t="s">
        <v>568</v>
      </c>
      <c r="W832" s="25" t="s">
        <v>176</v>
      </c>
      <c r="X832" s="103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6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7" t="s">
        <v>568</v>
      </c>
      <c r="W833" s="25" t="s">
        <v>275</v>
      </c>
      <c r="X833" s="103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6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7" t="s">
        <v>568</v>
      </c>
      <c r="W834" s="25" t="s">
        <v>151</v>
      </c>
      <c r="X834" s="103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6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7" t="s">
        <v>568</v>
      </c>
      <c r="W835" s="25" t="s">
        <v>162</v>
      </c>
      <c r="X835" s="103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6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7" t="s">
        <v>568</v>
      </c>
      <c r="W836" s="25" t="s">
        <v>162</v>
      </c>
      <c r="X836" s="103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6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7" t="s">
        <v>568</v>
      </c>
      <c r="W837" s="25" t="s">
        <v>162</v>
      </c>
      <c r="X837" s="103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6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7" t="s">
        <v>568</v>
      </c>
      <c r="W838" s="25" t="s">
        <v>154</v>
      </c>
      <c r="X838" s="103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6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7" t="s">
        <v>568</v>
      </c>
      <c r="W839" s="25" t="s">
        <v>154</v>
      </c>
      <c r="X839" s="103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6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7" t="s">
        <v>568</v>
      </c>
      <c r="W840" s="25" t="s">
        <v>164</v>
      </c>
      <c r="X840" s="103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6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7" t="s">
        <v>568</v>
      </c>
      <c r="W841" s="25" t="s">
        <v>154</v>
      </c>
      <c r="X841" s="103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6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7" t="s">
        <v>568</v>
      </c>
      <c r="W842" s="25" t="s">
        <v>154</v>
      </c>
      <c r="X842" s="103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6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7" t="s">
        <v>568</v>
      </c>
      <c r="W843" s="25" t="s">
        <v>179</v>
      </c>
      <c r="X843" s="103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6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7" t="s">
        <v>568</v>
      </c>
      <c r="W844" s="25" t="s">
        <v>162</v>
      </c>
      <c r="X844" s="103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6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7" t="s">
        <v>568</v>
      </c>
      <c r="W845" s="25" t="s">
        <v>155</v>
      </c>
      <c r="X845" s="103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6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7" t="s">
        <v>568</v>
      </c>
      <c r="W846" s="25" t="s">
        <v>165</v>
      </c>
      <c r="X846" s="103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6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7" t="s">
        <v>568</v>
      </c>
      <c r="W847" s="25" t="s">
        <v>155</v>
      </c>
      <c r="X847" s="103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6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7" t="s">
        <v>568</v>
      </c>
      <c r="W848" s="25" t="s">
        <v>151</v>
      </c>
      <c r="X848" s="103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6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7" t="s">
        <v>568</v>
      </c>
      <c r="W849" s="25" t="s">
        <v>172</v>
      </c>
      <c r="X849" s="103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6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7" t="s">
        <v>568</v>
      </c>
      <c r="W850" s="25" t="s">
        <v>149</v>
      </c>
      <c r="X850" s="103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6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7" t="s">
        <v>568</v>
      </c>
      <c r="W851" s="25" t="s">
        <v>165</v>
      </c>
      <c r="X851" s="103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6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7" t="s">
        <v>568</v>
      </c>
      <c r="W852" s="25" t="s">
        <v>163</v>
      </c>
      <c r="X852" s="103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6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7" t="s">
        <v>568</v>
      </c>
      <c r="W853" s="25" t="s">
        <v>178</v>
      </c>
      <c r="X853" s="103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6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7" t="s">
        <v>568</v>
      </c>
      <c r="W854" s="25" t="s">
        <v>154</v>
      </c>
      <c r="X854" s="103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6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7" t="s">
        <v>568</v>
      </c>
      <c r="W855" s="25" t="s">
        <v>151</v>
      </c>
      <c r="X855" s="103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6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7" t="s">
        <v>568</v>
      </c>
      <c r="W856" s="25" t="s">
        <v>154</v>
      </c>
      <c r="X856" s="103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6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7" t="s">
        <v>568</v>
      </c>
      <c r="W857" s="25" t="s">
        <v>155</v>
      </c>
      <c r="X857" s="103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6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7" t="s">
        <v>568</v>
      </c>
      <c r="W858" s="25" t="s">
        <v>164</v>
      </c>
      <c r="X858" s="103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6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7" t="s">
        <v>568</v>
      </c>
      <c r="W859" s="25" t="s">
        <v>153</v>
      </c>
      <c r="X859" s="103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6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7" t="s">
        <v>568</v>
      </c>
      <c r="W860" s="25" t="s">
        <v>152</v>
      </c>
      <c r="X860" s="103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6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7" t="s">
        <v>568</v>
      </c>
      <c r="W861" s="25" t="s">
        <v>154</v>
      </c>
      <c r="X861" s="103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6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7" t="s">
        <v>568</v>
      </c>
      <c r="W862" s="25" t="s">
        <v>152</v>
      </c>
      <c r="X862" s="103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6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7" t="s">
        <v>568</v>
      </c>
      <c r="W863" s="25" t="s">
        <v>164</v>
      </c>
      <c r="X863" s="103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6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7" t="s">
        <v>568</v>
      </c>
      <c r="W864" s="25" t="s">
        <v>155</v>
      </c>
      <c r="X864" s="103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6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7" t="s">
        <v>568</v>
      </c>
      <c r="W865" s="25" t="s">
        <v>162</v>
      </c>
      <c r="X865" s="103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6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7" t="s">
        <v>568</v>
      </c>
      <c r="W866" s="25" t="s">
        <v>149</v>
      </c>
      <c r="X866" s="103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6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7" t="s">
        <v>568</v>
      </c>
      <c r="W867" s="25" t="s">
        <v>162</v>
      </c>
      <c r="X867" s="103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6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7" t="s">
        <v>568</v>
      </c>
      <c r="W868" s="25" t="s">
        <v>155</v>
      </c>
      <c r="X868" s="103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6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7" t="s">
        <v>568</v>
      </c>
      <c r="W869" s="25" t="s">
        <v>149</v>
      </c>
      <c r="X869" s="103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6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7" t="s">
        <v>568</v>
      </c>
      <c r="W870" s="25" t="s">
        <v>164</v>
      </c>
      <c r="X870" s="103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6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7" t="s">
        <v>568</v>
      </c>
      <c r="W871" s="25" t="s">
        <v>155</v>
      </c>
      <c r="X871" s="103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6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7" t="s">
        <v>568</v>
      </c>
      <c r="W872" s="25" t="s">
        <v>162</v>
      </c>
      <c r="X872" s="103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6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7" t="s">
        <v>568</v>
      </c>
      <c r="W873" s="25" t="s">
        <v>155</v>
      </c>
      <c r="X873" s="103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6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7" t="s">
        <v>568</v>
      </c>
      <c r="W874" s="25" t="s">
        <v>178</v>
      </c>
      <c r="X874" s="103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6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7" t="s">
        <v>568</v>
      </c>
      <c r="W875" s="25" t="s">
        <v>152</v>
      </c>
      <c r="X875" s="103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6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7" t="s">
        <v>568</v>
      </c>
      <c r="W876" s="25" t="s">
        <v>149</v>
      </c>
      <c r="X876" s="103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6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7" t="s">
        <v>568</v>
      </c>
      <c r="W877" s="25" t="s">
        <v>151</v>
      </c>
      <c r="X877" s="103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6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7" t="s">
        <v>568</v>
      </c>
      <c r="W878" s="25" t="s">
        <v>167</v>
      </c>
      <c r="X878" s="103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6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7" t="s">
        <v>568</v>
      </c>
      <c r="W879" s="25" t="s">
        <v>151</v>
      </c>
      <c r="X879" s="103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6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7" t="s">
        <v>568</v>
      </c>
      <c r="W880" s="25" t="s">
        <v>154</v>
      </c>
      <c r="X880" s="103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6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7" t="s">
        <v>568</v>
      </c>
      <c r="W881" s="25" t="s">
        <v>360</v>
      </c>
      <c r="X881" s="103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6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7" t="s">
        <v>568</v>
      </c>
      <c r="W882" s="25" t="s">
        <v>153</v>
      </c>
      <c r="X882" s="103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6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7" t="s">
        <v>568</v>
      </c>
      <c r="W883" s="25" t="s">
        <v>163</v>
      </c>
      <c r="X883" s="103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6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7" t="s">
        <v>568</v>
      </c>
      <c r="W884" s="25" t="s">
        <v>149</v>
      </c>
      <c r="X884" s="103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6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7" t="s">
        <v>568</v>
      </c>
      <c r="W885" s="25" t="s">
        <v>451</v>
      </c>
      <c r="X885" s="103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6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7" t="s">
        <v>568</v>
      </c>
      <c r="W886" s="25" t="s">
        <v>151</v>
      </c>
      <c r="X886" s="103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6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7" t="s">
        <v>568</v>
      </c>
      <c r="W887" s="25" t="s">
        <v>155</v>
      </c>
      <c r="X887" s="103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6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7" t="s">
        <v>568</v>
      </c>
      <c r="W888" s="25" t="s">
        <v>176</v>
      </c>
      <c r="X888" s="103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6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7" t="s">
        <v>568</v>
      </c>
      <c r="W889" s="25" t="s">
        <v>149</v>
      </c>
      <c r="X889" s="103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6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7" t="s">
        <v>568</v>
      </c>
      <c r="W890" s="25" t="s">
        <v>170</v>
      </c>
      <c r="X890" s="103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6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7" t="s">
        <v>568</v>
      </c>
      <c r="W891" s="25" t="s">
        <v>149</v>
      </c>
      <c r="X891" s="103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6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7" t="s">
        <v>568</v>
      </c>
      <c r="W892" s="25" t="s">
        <v>164</v>
      </c>
      <c r="X892" s="103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6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7" t="s">
        <v>568</v>
      </c>
      <c r="W893" s="25" t="s">
        <v>165</v>
      </c>
      <c r="X893" s="103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6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7" t="s">
        <v>568</v>
      </c>
      <c r="W894" s="25" t="s">
        <v>165</v>
      </c>
      <c r="X894" s="103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6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7" t="s">
        <v>568</v>
      </c>
      <c r="W895" s="25" t="s">
        <v>154</v>
      </c>
      <c r="X895" s="103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6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7" t="s">
        <v>568</v>
      </c>
      <c r="W896" s="25" t="s">
        <v>152</v>
      </c>
      <c r="X896" s="103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6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7" t="s">
        <v>568</v>
      </c>
      <c r="W897" s="25" t="s">
        <v>170</v>
      </c>
      <c r="X897" s="103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6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7" t="s">
        <v>568</v>
      </c>
      <c r="W898" s="25" t="s">
        <v>151</v>
      </c>
      <c r="X898" s="103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6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7" t="s">
        <v>568</v>
      </c>
      <c r="W899" s="25" t="s">
        <v>359</v>
      </c>
      <c r="X899" s="103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6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7" t="s">
        <v>568</v>
      </c>
      <c r="W900" s="25" t="s">
        <v>168</v>
      </c>
      <c r="X900" s="103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6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7" t="s">
        <v>568</v>
      </c>
      <c r="W901" s="25" t="s">
        <v>149</v>
      </c>
      <c r="X901" s="103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6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7" t="s">
        <v>568</v>
      </c>
      <c r="W902" s="25" t="s">
        <v>162</v>
      </c>
      <c r="X902" s="103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6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7" t="s">
        <v>568</v>
      </c>
      <c r="W903" s="25" t="s">
        <v>155</v>
      </c>
      <c r="X903" s="103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6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7" t="s">
        <v>568</v>
      </c>
      <c r="W904" s="25" t="s">
        <v>151</v>
      </c>
      <c r="X904" s="103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6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7" t="s">
        <v>568</v>
      </c>
      <c r="W905" s="25" t="s">
        <v>154</v>
      </c>
      <c r="X905" s="103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6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7" t="s">
        <v>568</v>
      </c>
      <c r="W906" s="25" t="s">
        <v>152</v>
      </c>
      <c r="X906" s="103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6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7" t="s">
        <v>568</v>
      </c>
      <c r="W907" s="25" t="s">
        <v>151</v>
      </c>
      <c r="X907" s="103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6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7" t="s">
        <v>568</v>
      </c>
      <c r="W908" s="25" t="s">
        <v>170</v>
      </c>
      <c r="X908" s="103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6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7" t="s">
        <v>568</v>
      </c>
      <c r="W909" s="25" t="s">
        <v>150</v>
      </c>
      <c r="X909" s="103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6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7" t="s">
        <v>568</v>
      </c>
      <c r="W910" s="25" t="s">
        <v>172</v>
      </c>
      <c r="X910" s="103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6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7" t="s">
        <v>568</v>
      </c>
      <c r="W911" s="25" t="s">
        <v>151</v>
      </c>
      <c r="X911" s="103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6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7" t="s">
        <v>568</v>
      </c>
      <c r="W912" s="25" t="s">
        <v>178</v>
      </c>
      <c r="X912" s="103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6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7" t="s">
        <v>568</v>
      </c>
      <c r="W913" s="25" t="s">
        <v>164</v>
      </c>
      <c r="X913" s="103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6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7" t="s">
        <v>568</v>
      </c>
      <c r="W914" s="25" t="s">
        <v>165</v>
      </c>
      <c r="X914" s="103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6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7" t="s">
        <v>568</v>
      </c>
      <c r="W915" s="25" t="s">
        <v>176</v>
      </c>
      <c r="X915" s="103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6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7" t="s">
        <v>568</v>
      </c>
      <c r="W916" s="25" t="s">
        <v>170</v>
      </c>
      <c r="X916" s="103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6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7" t="s">
        <v>571</v>
      </c>
      <c r="W917" s="25" t="s">
        <v>468</v>
      </c>
      <c r="X917" s="103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6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7" t="s">
        <v>571</v>
      </c>
      <c r="W918" s="25" t="s">
        <v>172</v>
      </c>
      <c r="X918" s="103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6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7" t="s">
        <v>571</v>
      </c>
      <c r="W919" s="25" t="s">
        <v>152</v>
      </c>
      <c r="X919" s="103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6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7" t="s">
        <v>571</v>
      </c>
      <c r="W920" s="25" t="s">
        <v>151</v>
      </c>
      <c r="X920" s="103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6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7" t="s">
        <v>571</v>
      </c>
      <c r="W921" s="25" t="s">
        <v>162</v>
      </c>
      <c r="X921" s="103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6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7" t="s">
        <v>571</v>
      </c>
      <c r="W922" s="25" t="s">
        <v>151</v>
      </c>
      <c r="X922" s="103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6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7" t="s">
        <v>571</v>
      </c>
      <c r="W923" s="25" t="s">
        <v>178</v>
      </c>
      <c r="X923" s="103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6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7" t="s">
        <v>571</v>
      </c>
      <c r="W924" s="25" t="s">
        <v>165</v>
      </c>
      <c r="X924" s="103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6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7" t="s">
        <v>571</v>
      </c>
      <c r="W925" s="25" t="s">
        <v>152</v>
      </c>
      <c r="X925" s="103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6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7" t="s">
        <v>571</v>
      </c>
      <c r="W926" s="25" t="s">
        <v>162</v>
      </c>
      <c r="X926" s="103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6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7" t="s">
        <v>571</v>
      </c>
      <c r="W927" s="25" t="s">
        <v>162</v>
      </c>
      <c r="X927" s="103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6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7" t="s">
        <v>571</v>
      </c>
      <c r="W928" s="25" t="s">
        <v>152</v>
      </c>
      <c r="X928" s="103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6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7" t="s">
        <v>571</v>
      </c>
      <c r="W929" s="25" t="s">
        <v>150</v>
      </c>
      <c r="X929" s="103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6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7" t="s">
        <v>571</v>
      </c>
      <c r="W930" s="25" t="s">
        <v>163</v>
      </c>
      <c r="X930" s="103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6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7" t="s">
        <v>571</v>
      </c>
      <c r="W931" s="25" t="s">
        <v>155</v>
      </c>
      <c r="X931" s="103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6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7" t="s">
        <v>571</v>
      </c>
      <c r="W932" s="25" t="s">
        <v>170</v>
      </c>
      <c r="X932" s="103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6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7" t="s">
        <v>571</v>
      </c>
      <c r="W933" s="25" t="s">
        <v>172</v>
      </c>
      <c r="X933" s="103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6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7" t="s">
        <v>571</v>
      </c>
      <c r="W934" s="25" t="s">
        <v>151</v>
      </c>
      <c r="X934" s="103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6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7" t="s">
        <v>571</v>
      </c>
      <c r="W935" s="25" t="s">
        <v>153</v>
      </c>
      <c r="X935" s="103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6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7" t="s">
        <v>571</v>
      </c>
      <c r="W936" s="25" t="s">
        <v>153</v>
      </c>
      <c r="X936" s="103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6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7" t="s">
        <v>571</v>
      </c>
      <c r="W937" s="25" t="s">
        <v>153</v>
      </c>
      <c r="X937" s="103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6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7" t="s">
        <v>571</v>
      </c>
      <c r="W938" s="25" t="s">
        <v>165</v>
      </c>
      <c r="X938" s="103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6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7" t="s">
        <v>571</v>
      </c>
      <c r="W939" s="25" t="s">
        <v>162</v>
      </c>
      <c r="X939" s="103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6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7" t="s">
        <v>571</v>
      </c>
      <c r="W940" s="25" t="s">
        <v>152</v>
      </c>
      <c r="X940" s="103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6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7" t="s">
        <v>571</v>
      </c>
      <c r="W941" s="25" t="s">
        <v>176</v>
      </c>
      <c r="X941" s="103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6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7" t="s">
        <v>571</v>
      </c>
      <c r="W942" s="25" t="s">
        <v>149</v>
      </c>
      <c r="X942" s="103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6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7" t="s">
        <v>571</v>
      </c>
      <c r="W943" s="25" t="s">
        <v>150</v>
      </c>
      <c r="X943" s="103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6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7" t="s">
        <v>571</v>
      </c>
      <c r="W944" s="25" t="s">
        <v>172</v>
      </c>
      <c r="X944" s="103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6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7" t="s">
        <v>571</v>
      </c>
      <c r="W945" s="25" t="s">
        <v>152</v>
      </c>
      <c r="X945" s="103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6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7" t="s">
        <v>571</v>
      </c>
      <c r="W946" s="25" t="s">
        <v>164</v>
      </c>
      <c r="X946" s="103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6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7" t="s">
        <v>571</v>
      </c>
      <c r="W947" s="25" t="s">
        <v>170</v>
      </c>
      <c r="X947" s="103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6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7" t="s">
        <v>571</v>
      </c>
      <c r="W948" s="25" t="s">
        <v>162</v>
      </c>
      <c r="X948" s="103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6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7" t="s">
        <v>571</v>
      </c>
      <c r="W949" s="25" t="s">
        <v>162</v>
      </c>
      <c r="X949" s="103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6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7" t="s">
        <v>571</v>
      </c>
      <c r="W950" s="25" t="s">
        <v>170</v>
      </c>
      <c r="X950" s="103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6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7" t="s">
        <v>571</v>
      </c>
      <c r="W951" s="25" t="s">
        <v>179</v>
      </c>
      <c r="X951" s="103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6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7" t="s">
        <v>571</v>
      </c>
      <c r="W952" s="25" t="s">
        <v>149</v>
      </c>
      <c r="X952" s="103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6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7" t="s">
        <v>571</v>
      </c>
      <c r="W953" s="25" t="s">
        <v>151</v>
      </c>
      <c r="X953" s="103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6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7" t="s">
        <v>571</v>
      </c>
      <c r="W954" s="25" t="s">
        <v>165</v>
      </c>
      <c r="X954" s="103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6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7" t="s">
        <v>571</v>
      </c>
      <c r="W955" s="25" t="s">
        <v>155</v>
      </c>
      <c r="X955" s="103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6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7" t="s">
        <v>571</v>
      </c>
      <c r="W956" s="25" t="s">
        <v>150</v>
      </c>
      <c r="X956" s="103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6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7" t="s">
        <v>571</v>
      </c>
      <c r="W957" s="25" t="s">
        <v>151</v>
      </c>
      <c r="X957" s="103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6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7" t="s">
        <v>571</v>
      </c>
      <c r="W958" s="25" t="s">
        <v>150</v>
      </c>
      <c r="X958" s="103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6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7" t="s">
        <v>571</v>
      </c>
      <c r="W959" s="25" t="s">
        <v>149</v>
      </c>
      <c r="X959" s="103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6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7" t="s">
        <v>571</v>
      </c>
      <c r="W960" s="25" t="s">
        <v>149</v>
      </c>
      <c r="X960" s="103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6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7" t="s">
        <v>571</v>
      </c>
      <c r="W961" s="25" t="s">
        <v>155</v>
      </c>
      <c r="X961" s="103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6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7" t="s">
        <v>571</v>
      </c>
      <c r="W962" s="25" t="s">
        <v>167</v>
      </c>
      <c r="X962" s="103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6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7" t="s">
        <v>571</v>
      </c>
      <c r="W963" s="25" t="s">
        <v>153</v>
      </c>
      <c r="X963" s="103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6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7" t="s">
        <v>571</v>
      </c>
      <c r="W964" s="25" t="s">
        <v>360</v>
      </c>
      <c r="X964" s="103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6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7" t="s">
        <v>571</v>
      </c>
      <c r="W965" s="25" t="s">
        <v>170</v>
      </c>
      <c r="X965" s="103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6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7" t="s">
        <v>571</v>
      </c>
      <c r="W966" s="25" t="s">
        <v>153</v>
      </c>
      <c r="X966" s="103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6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7" t="s">
        <v>571</v>
      </c>
      <c r="W967" s="25" t="s">
        <v>154</v>
      </c>
      <c r="X967" s="103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6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7" t="s">
        <v>571</v>
      </c>
      <c r="W968" s="25" t="s">
        <v>151</v>
      </c>
      <c r="X968" s="103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6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7" t="s">
        <v>571</v>
      </c>
      <c r="W969" s="25" t="s">
        <v>170</v>
      </c>
      <c r="X969" s="103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6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7" t="s">
        <v>571</v>
      </c>
      <c r="W970" s="25" t="s">
        <v>151</v>
      </c>
      <c r="X970" s="103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6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7" t="s">
        <v>571</v>
      </c>
      <c r="W971" s="25" t="s">
        <v>153</v>
      </c>
      <c r="X971" s="103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6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7" t="s">
        <v>571</v>
      </c>
      <c r="W972" s="25" t="s">
        <v>162</v>
      </c>
      <c r="X972" s="103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6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7" t="s">
        <v>571</v>
      </c>
      <c r="W973" s="25" t="s">
        <v>150</v>
      </c>
      <c r="X973" s="103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6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7" t="s">
        <v>576</v>
      </c>
      <c r="W974" s="25" t="s">
        <v>152</v>
      </c>
      <c r="X974" s="103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6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7" t="s">
        <v>576</v>
      </c>
      <c r="W975" s="25" t="s">
        <v>165</v>
      </c>
      <c r="X975" s="103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6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7" t="s">
        <v>576</v>
      </c>
      <c r="W976" s="25" t="s">
        <v>151</v>
      </c>
      <c r="X976" s="103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6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7" t="s">
        <v>576</v>
      </c>
      <c r="W977" s="25" t="s">
        <v>149</v>
      </c>
      <c r="X977" s="103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6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7" t="s">
        <v>576</v>
      </c>
      <c r="W978" s="25" t="s">
        <v>154</v>
      </c>
      <c r="X978" s="103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6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7" t="s">
        <v>576</v>
      </c>
      <c r="W979" s="25" t="s">
        <v>150</v>
      </c>
      <c r="X979" s="103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6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7" t="s">
        <v>576</v>
      </c>
      <c r="W980" s="25" t="s">
        <v>155</v>
      </c>
      <c r="X980" s="103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6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7" t="s">
        <v>576</v>
      </c>
      <c r="W981" s="25" t="s">
        <v>152</v>
      </c>
      <c r="X981" s="103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6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7" t="s">
        <v>576</v>
      </c>
      <c r="W982" s="25" t="s">
        <v>155</v>
      </c>
      <c r="X982" s="103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6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7" t="s">
        <v>576</v>
      </c>
      <c r="W983" s="25" t="s">
        <v>168</v>
      </c>
      <c r="X983" s="103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6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7" t="s">
        <v>576</v>
      </c>
      <c r="W984" s="25" t="s">
        <v>154</v>
      </c>
      <c r="X984" s="103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3">
        <v>0.45697551755947402</v>
      </c>
      <c r="B985" s="133">
        <v>0.54135396338669306</v>
      </c>
      <c r="C985" s="123">
        <f t="shared" si="155"/>
        <v>2.1883010392780022</v>
      </c>
      <c r="D985" s="124">
        <f t="shared" si="155"/>
        <v>1.8472202433764999</v>
      </c>
      <c r="E985" s="138">
        <v>3.3653846153846256E-2</v>
      </c>
      <c r="F985" s="126">
        <f t="shared" si="156"/>
        <v>1.0336538461538463</v>
      </c>
      <c r="G985" s="126">
        <f t="shared" si="157"/>
        <v>2.1170540286968578</v>
      </c>
      <c r="H985" s="126">
        <f t="shared" si="158"/>
        <v>1.7870781889409857</v>
      </c>
      <c r="I985" s="110">
        <v>1.95</v>
      </c>
      <c r="J985" s="110">
        <v>1.92</v>
      </c>
      <c r="K985" s="126">
        <f t="shared" si="159"/>
        <v>2.015625</v>
      </c>
      <c r="L985" s="126">
        <f t="shared" si="160"/>
        <v>1.9846153846153847</v>
      </c>
      <c r="M985" s="127">
        <f t="shared" si="161"/>
        <v>0.49612403100775193</v>
      </c>
      <c r="N985" s="127">
        <f t="shared" si="161"/>
        <v>0.50387596899224807</v>
      </c>
      <c r="O985" s="110">
        <f t="shared" si="162"/>
        <v>0.92109127758081488</v>
      </c>
      <c r="P985" s="110">
        <f t="shared" si="162"/>
        <v>1.0743794042597448</v>
      </c>
      <c r="Q985" s="110" t="s">
        <v>80</v>
      </c>
      <c r="R985" s="110" t="s">
        <v>122</v>
      </c>
      <c r="S985" s="110" t="s">
        <v>147</v>
      </c>
      <c r="T985" s="128" t="s">
        <v>160</v>
      </c>
      <c r="U985" s="128" t="s">
        <v>162</v>
      </c>
      <c r="V985" s="139" t="s">
        <v>576</v>
      </c>
      <c r="W985" s="128" t="s">
        <v>170</v>
      </c>
      <c r="X985" s="109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6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7" t="s">
        <v>578</v>
      </c>
      <c r="W986" s="25" t="s">
        <v>170</v>
      </c>
      <c r="X986" s="103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6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7" t="s">
        <v>578</v>
      </c>
      <c r="W987" s="25" t="s">
        <v>163</v>
      </c>
      <c r="X987" s="103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6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7" t="s">
        <v>578</v>
      </c>
      <c r="W988" s="25" t="s">
        <v>162</v>
      </c>
      <c r="X988" s="103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6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7" t="s">
        <v>578</v>
      </c>
      <c r="W989" s="25" t="s">
        <v>150</v>
      </c>
      <c r="X989" s="103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6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7" t="s">
        <v>578</v>
      </c>
      <c r="W990" s="25" t="s">
        <v>165</v>
      </c>
      <c r="X990" s="103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6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7" t="s">
        <v>578</v>
      </c>
      <c r="W991" s="25" t="s">
        <v>149</v>
      </c>
      <c r="X991" s="103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6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7" t="s">
        <v>578</v>
      </c>
      <c r="W992" s="25" t="s">
        <v>151</v>
      </c>
      <c r="X992" s="103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6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7" t="s">
        <v>578</v>
      </c>
      <c r="W993" s="25" t="s">
        <v>152</v>
      </c>
      <c r="X993" s="103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6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7" t="s">
        <v>578</v>
      </c>
      <c r="W994" s="25" t="s">
        <v>154</v>
      </c>
      <c r="X994" s="103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6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7" t="s">
        <v>578</v>
      </c>
      <c r="W995" s="25" t="s">
        <v>150</v>
      </c>
      <c r="X995" s="103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6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7" t="s">
        <v>578</v>
      </c>
      <c r="W996" s="25" t="s">
        <v>447</v>
      </c>
      <c r="X996" s="103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6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7" t="s">
        <v>578</v>
      </c>
      <c r="W997" s="25" t="s">
        <v>447</v>
      </c>
      <c r="X997" s="103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6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7" t="s">
        <v>578</v>
      </c>
      <c r="W998" s="25" t="s">
        <v>175</v>
      </c>
      <c r="X998" s="103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6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7" t="s">
        <v>578</v>
      </c>
      <c r="W999" s="25" t="s">
        <v>165</v>
      </c>
      <c r="X999" s="103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6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7" t="s">
        <v>578</v>
      </c>
      <c r="W1000" s="25" t="s">
        <v>153</v>
      </c>
      <c r="X1000" s="103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6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7" t="s">
        <v>578</v>
      </c>
      <c r="W1001" s="25" t="s">
        <v>168</v>
      </c>
      <c r="X1001" s="103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6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7" t="s">
        <v>578</v>
      </c>
      <c r="W1002" s="25" t="s">
        <v>162</v>
      </c>
      <c r="X1002" s="103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6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7" t="s">
        <v>578</v>
      </c>
      <c r="W1003" s="25" t="s">
        <v>172</v>
      </c>
      <c r="X1003" s="103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6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7" t="s">
        <v>578</v>
      </c>
      <c r="W1004" s="25" t="s">
        <v>154</v>
      </c>
      <c r="X1004" s="103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6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7" t="s">
        <v>578</v>
      </c>
      <c r="W1005" s="25" t="s">
        <v>162</v>
      </c>
      <c r="X1005" s="103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6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7" t="s">
        <v>579</v>
      </c>
      <c r="W1006" s="25" t="s">
        <v>167</v>
      </c>
      <c r="X1006" s="103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6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7" t="s">
        <v>579</v>
      </c>
      <c r="W1007" s="25" t="s">
        <v>151</v>
      </c>
      <c r="X1007" s="103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6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7" t="s">
        <v>579</v>
      </c>
      <c r="W1008" s="25" t="s">
        <v>154</v>
      </c>
      <c r="X1008" s="103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6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7" t="s">
        <v>579</v>
      </c>
      <c r="W1009" s="25" t="s">
        <v>153</v>
      </c>
      <c r="X1009" s="103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6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7" t="s">
        <v>579</v>
      </c>
      <c r="W1010" s="25" t="s">
        <v>151</v>
      </c>
      <c r="X1010" s="103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3">
        <v>0.26925665426683892</v>
      </c>
      <c r="B1011" s="133">
        <v>0.73055107668712971</v>
      </c>
      <c r="C1011" s="123">
        <f t="shared" si="164"/>
        <v>3.7139286407717869</v>
      </c>
      <c r="D1011" s="124">
        <f t="shared" si="164"/>
        <v>1.3688296847562735</v>
      </c>
      <c r="E1011" s="138">
        <v>3.3163265306122458E-2</v>
      </c>
      <c r="F1011" s="126">
        <f t="shared" si="156"/>
        <v>1.0331632653061225</v>
      </c>
      <c r="G1011" s="126">
        <f t="shared" si="157"/>
        <v>3.5947161165000998</v>
      </c>
      <c r="H1011" s="126">
        <f t="shared" si="158"/>
        <v>1.3248919417887881</v>
      </c>
      <c r="I1011" s="110">
        <v>2.4500000000000002</v>
      </c>
      <c r="J1011" s="110">
        <v>1.6</v>
      </c>
      <c r="K1011" s="126">
        <f t="shared" si="159"/>
        <v>2.53125</v>
      </c>
      <c r="L1011" s="126">
        <f t="shared" si="160"/>
        <v>1.653061224489796</v>
      </c>
      <c r="M1011" s="127">
        <f t="shared" si="165"/>
        <v>0.39506172839506171</v>
      </c>
      <c r="N1011" s="127">
        <f t="shared" si="165"/>
        <v>0.60493827160493829</v>
      </c>
      <c r="O1011" s="110">
        <f t="shared" si="166"/>
        <v>0.68155590611293604</v>
      </c>
      <c r="P1011" s="110">
        <f t="shared" si="166"/>
        <v>1.2076456573807657</v>
      </c>
      <c r="Q1011" s="110" t="s">
        <v>215</v>
      </c>
      <c r="R1011" s="110" t="s">
        <v>324</v>
      </c>
      <c r="S1011" s="110" t="s">
        <v>202</v>
      </c>
      <c r="T1011" s="128" t="s">
        <v>166</v>
      </c>
      <c r="U1011" s="128" t="s">
        <v>151</v>
      </c>
      <c r="V1011" s="139" t="s">
        <v>579</v>
      </c>
      <c r="W1011" s="128" t="s">
        <v>149</v>
      </c>
      <c r="X1011" s="109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6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0" t="s">
        <v>580</v>
      </c>
      <c r="W1012" s="25" t="s">
        <v>155</v>
      </c>
      <c r="X1012" s="103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6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0" t="s">
        <v>580</v>
      </c>
      <c r="W1013" s="25" t="s">
        <v>162</v>
      </c>
      <c r="X1013" s="103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6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0" t="s">
        <v>580</v>
      </c>
      <c r="W1014" s="25" t="s">
        <v>154</v>
      </c>
      <c r="X1014" s="103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6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0" t="s">
        <v>580</v>
      </c>
      <c r="W1015" s="25" t="s">
        <v>155</v>
      </c>
      <c r="X1015" s="103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6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0" t="s">
        <v>580</v>
      </c>
      <c r="W1016" s="25" t="s">
        <v>151</v>
      </c>
      <c r="X1016" s="103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6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0" t="s">
        <v>580</v>
      </c>
      <c r="W1017" s="25" t="s">
        <v>176</v>
      </c>
      <c r="X1017" s="103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6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0" t="s">
        <v>580</v>
      </c>
      <c r="W1018" s="25" t="s">
        <v>154</v>
      </c>
      <c r="X1018" s="103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6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0" t="s">
        <v>580</v>
      </c>
      <c r="W1019" s="25" t="s">
        <v>152</v>
      </c>
      <c r="X1019" s="103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6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0" t="s">
        <v>580</v>
      </c>
      <c r="W1020" s="25" t="s">
        <v>153</v>
      </c>
      <c r="X1020" s="103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6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0" t="s">
        <v>580</v>
      </c>
      <c r="W1021" s="25" t="s">
        <v>150</v>
      </c>
      <c r="X1021" s="103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6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0" t="s">
        <v>580</v>
      </c>
      <c r="W1022" s="25" t="s">
        <v>151</v>
      </c>
      <c r="X1022" s="103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6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0" t="s">
        <v>580</v>
      </c>
      <c r="W1023" s="25" t="s">
        <v>162</v>
      </c>
      <c r="X1023" s="103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6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0" t="s">
        <v>580</v>
      </c>
      <c r="W1024" s="25" t="s">
        <v>150</v>
      </c>
      <c r="X1024" s="103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6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0" t="s">
        <v>580</v>
      </c>
      <c r="W1025" s="25" t="s">
        <v>155</v>
      </c>
      <c r="X1025" s="103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6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0" t="s">
        <v>580</v>
      </c>
      <c r="W1026" s="25" t="s">
        <v>179</v>
      </c>
      <c r="X1026" s="103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6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0" t="s">
        <v>580</v>
      </c>
      <c r="W1027" s="25" t="s">
        <v>162</v>
      </c>
      <c r="X1027" s="103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6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0" t="s">
        <v>580</v>
      </c>
      <c r="W1028" s="25" t="s">
        <v>450</v>
      </c>
      <c r="X1028" s="103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6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0" t="s">
        <v>581</v>
      </c>
      <c r="W1029" s="25" t="s">
        <v>165</v>
      </c>
      <c r="X1029" s="103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6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0" t="s">
        <v>581</v>
      </c>
      <c r="W1030" s="25" t="s">
        <v>170</v>
      </c>
      <c r="X1030" s="103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6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0" t="s">
        <v>581</v>
      </c>
      <c r="W1031" s="25" t="s">
        <v>162</v>
      </c>
      <c r="X1031" s="103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6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0" t="s">
        <v>581</v>
      </c>
      <c r="W1032" s="25" t="s">
        <v>152</v>
      </c>
      <c r="X1032" s="103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6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0" t="s">
        <v>581</v>
      </c>
      <c r="W1033" s="25" t="s">
        <v>154</v>
      </c>
      <c r="X1033" s="103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6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0" t="s">
        <v>581</v>
      </c>
      <c r="W1034" s="25" t="s">
        <v>509</v>
      </c>
      <c r="X1034" s="103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6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0" t="s">
        <v>581</v>
      </c>
      <c r="W1035" s="25" t="s">
        <v>149</v>
      </c>
      <c r="X1035" s="103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6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0" t="s">
        <v>581</v>
      </c>
      <c r="W1036" s="25" t="s">
        <v>149</v>
      </c>
      <c r="X1036" s="103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6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0" t="s">
        <v>581</v>
      </c>
      <c r="W1037" s="25" t="s">
        <v>151</v>
      </c>
      <c r="X1037" s="103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6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0" t="s">
        <v>581</v>
      </c>
      <c r="W1038" s="25" t="s">
        <v>151</v>
      </c>
      <c r="X1038" s="103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6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0" t="s">
        <v>581</v>
      </c>
      <c r="W1039" s="25" t="s">
        <v>163</v>
      </c>
      <c r="X1039" s="103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6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0" t="s">
        <v>581</v>
      </c>
      <c r="W1040" s="25" t="s">
        <v>178</v>
      </c>
      <c r="X1040" s="103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6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0" t="s">
        <v>581</v>
      </c>
      <c r="W1041" s="25" t="s">
        <v>153</v>
      </c>
      <c r="X1041" s="103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6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0" t="s">
        <v>581</v>
      </c>
      <c r="W1042" s="25" t="s">
        <v>153</v>
      </c>
      <c r="X1042" s="103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6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0" t="s">
        <v>581</v>
      </c>
      <c r="W1043" s="25" t="s">
        <v>152</v>
      </c>
      <c r="X1043" s="103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6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0" t="s">
        <v>581</v>
      </c>
      <c r="W1044" s="25" t="s">
        <v>176</v>
      </c>
      <c r="X1044" s="103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6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0" t="s">
        <v>581</v>
      </c>
      <c r="W1045" s="25" t="s">
        <v>149</v>
      </c>
      <c r="X1045" s="103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6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0" t="s">
        <v>581</v>
      </c>
      <c r="W1046" s="25" t="s">
        <v>178</v>
      </c>
      <c r="X1046" s="103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6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0" t="s">
        <v>581</v>
      </c>
      <c r="W1047" s="25" t="s">
        <v>176</v>
      </c>
      <c r="X1047" s="103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6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0" t="s">
        <v>581</v>
      </c>
      <c r="W1048" s="25" t="s">
        <v>178</v>
      </c>
      <c r="X1048" s="103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6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0" t="s">
        <v>581</v>
      </c>
      <c r="W1049" s="25" t="s">
        <v>149</v>
      </c>
      <c r="X1049" s="103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6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0" t="s">
        <v>581</v>
      </c>
      <c r="W1050" s="25" t="s">
        <v>152</v>
      </c>
      <c r="X1050" s="103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6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0" t="s">
        <v>581</v>
      </c>
      <c r="W1051" s="25" t="s">
        <v>162</v>
      </c>
      <c r="X1051" s="103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6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0" t="s">
        <v>581</v>
      </c>
      <c r="W1052" s="25" t="s">
        <v>155</v>
      </c>
      <c r="X1052" s="103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6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0" t="s">
        <v>581</v>
      </c>
      <c r="W1053" s="25" t="s">
        <v>153</v>
      </c>
      <c r="X1053" s="103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6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0" t="s">
        <v>581</v>
      </c>
      <c r="W1054" s="25" t="s">
        <v>169</v>
      </c>
      <c r="X1054" s="103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6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0" t="s">
        <v>581</v>
      </c>
      <c r="W1055" s="25" t="s">
        <v>155</v>
      </c>
      <c r="X1055" s="103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6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0" t="s">
        <v>581</v>
      </c>
      <c r="W1056" s="25" t="s">
        <v>151</v>
      </c>
      <c r="X1056" s="103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6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0" t="s">
        <v>581</v>
      </c>
      <c r="W1057" s="25" t="s">
        <v>176</v>
      </c>
      <c r="X1057" s="103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6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0" t="s">
        <v>581</v>
      </c>
      <c r="W1058" s="25" t="s">
        <v>151</v>
      </c>
      <c r="X1058" s="103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6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0" t="s">
        <v>581</v>
      </c>
      <c r="W1059" s="25" t="s">
        <v>155</v>
      </c>
      <c r="X1059" s="103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6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0" t="s">
        <v>581</v>
      </c>
      <c r="W1060" s="25" t="s">
        <v>167</v>
      </c>
      <c r="X1060" s="103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6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0" t="s">
        <v>581</v>
      </c>
      <c r="W1061" s="25" t="s">
        <v>152</v>
      </c>
      <c r="X1061" s="103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6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0" t="s">
        <v>581</v>
      </c>
      <c r="W1062" s="25" t="s">
        <v>153</v>
      </c>
      <c r="X1062" s="103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6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0" t="s">
        <v>581</v>
      </c>
      <c r="W1063" s="25" t="s">
        <v>154</v>
      </c>
      <c r="X1063" s="103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6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0" t="s">
        <v>581</v>
      </c>
      <c r="W1064" s="25" t="s">
        <v>170</v>
      </c>
      <c r="X1064" s="103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6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0" t="s">
        <v>581</v>
      </c>
      <c r="W1065" s="25" t="s">
        <v>154</v>
      </c>
      <c r="X1065" s="103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6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0" t="s">
        <v>581</v>
      </c>
      <c r="W1066" s="25" t="s">
        <v>150</v>
      </c>
      <c r="X1066" s="103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6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0" t="s">
        <v>581</v>
      </c>
      <c r="W1067" s="25" t="s">
        <v>167</v>
      </c>
      <c r="X1067" s="103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6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0" t="s">
        <v>581</v>
      </c>
      <c r="W1068" s="25" t="s">
        <v>152</v>
      </c>
      <c r="X1068" s="103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6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0" t="s">
        <v>581</v>
      </c>
      <c r="W1069" s="25" t="s">
        <v>155</v>
      </c>
      <c r="X1069" s="103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6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0" t="s">
        <v>581</v>
      </c>
      <c r="W1070" s="25" t="s">
        <v>151</v>
      </c>
      <c r="X1070" s="103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6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0" t="s">
        <v>581</v>
      </c>
      <c r="W1071" s="25" t="s">
        <v>162</v>
      </c>
      <c r="X1071" s="103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6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0" t="s">
        <v>581</v>
      </c>
      <c r="W1072" s="25" t="s">
        <v>151</v>
      </c>
      <c r="X1072" s="103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6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0" t="s">
        <v>581</v>
      </c>
      <c r="W1073" s="25" t="s">
        <v>151</v>
      </c>
      <c r="X1073" s="103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6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0" t="s">
        <v>581</v>
      </c>
      <c r="W1074" s="25" t="s">
        <v>178</v>
      </c>
      <c r="X1074" s="103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6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0" t="s">
        <v>581</v>
      </c>
      <c r="W1075" s="25" t="s">
        <v>150</v>
      </c>
      <c r="X1075" s="103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6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0" t="s">
        <v>581</v>
      </c>
      <c r="W1076" s="25" t="s">
        <v>152</v>
      </c>
      <c r="X1076" s="103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6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0" t="s">
        <v>581</v>
      </c>
      <c r="W1077" s="25" t="s">
        <v>170</v>
      </c>
      <c r="X1077" s="103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6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0" t="s">
        <v>581</v>
      </c>
      <c r="W1078" s="25" t="s">
        <v>151</v>
      </c>
      <c r="X1078" s="103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6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0" t="s">
        <v>581</v>
      </c>
      <c r="W1079" s="25" t="s">
        <v>162</v>
      </c>
      <c r="X1079" s="103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6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0" t="s">
        <v>581</v>
      </c>
      <c r="W1080" s="25" t="s">
        <v>149</v>
      </c>
      <c r="X1080" s="103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6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0" t="s">
        <v>581</v>
      </c>
      <c r="W1081" s="25" t="s">
        <v>170</v>
      </c>
      <c r="X1081" s="103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6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0" t="s">
        <v>581</v>
      </c>
      <c r="W1082" s="25" t="s">
        <v>179</v>
      </c>
      <c r="X1082" s="103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6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0" t="s">
        <v>581</v>
      </c>
      <c r="W1083" s="25" t="s">
        <v>170</v>
      </c>
      <c r="X1083" s="103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6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0" t="s">
        <v>581</v>
      </c>
      <c r="W1084" s="25" t="s">
        <v>170</v>
      </c>
      <c r="X1084" s="103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6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0" t="s">
        <v>581</v>
      </c>
      <c r="W1085" s="25" t="s">
        <v>170</v>
      </c>
      <c r="X1085" s="103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6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0" t="s">
        <v>581</v>
      </c>
      <c r="W1086" s="25" t="s">
        <v>176</v>
      </c>
      <c r="X1086" s="103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6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0" t="s">
        <v>581</v>
      </c>
      <c r="W1087" s="25" t="s">
        <v>154</v>
      </c>
      <c r="X1087" s="103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6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0" t="s">
        <v>581</v>
      </c>
      <c r="W1088" s="25" t="s">
        <v>165</v>
      </c>
      <c r="X1088" s="103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6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0" t="s">
        <v>581</v>
      </c>
      <c r="W1089" s="25" t="s">
        <v>154</v>
      </c>
      <c r="X1089" s="103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6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0" t="s">
        <v>581</v>
      </c>
      <c r="W1090" s="25" t="s">
        <v>150</v>
      </c>
      <c r="X1090" s="103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6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0" t="s">
        <v>581</v>
      </c>
      <c r="W1091" s="25" t="s">
        <v>154</v>
      </c>
      <c r="X1091" s="103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6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0" t="s">
        <v>581</v>
      </c>
      <c r="W1092" s="25" t="s">
        <v>153</v>
      </c>
      <c r="X1092" s="103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6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0" t="s">
        <v>581</v>
      </c>
      <c r="W1093" s="25" t="s">
        <v>151</v>
      </c>
      <c r="X1093" s="103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6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0" t="s">
        <v>581</v>
      </c>
      <c r="W1094" s="25" t="s">
        <v>154</v>
      </c>
      <c r="X1094" s="103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6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0" t="s">
        <v>581</v>
      </c>
      <c r="W1095" s="25" t="s">
        <v>155</v>
      </c>
      <c r="X1095" s="103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6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0" t="s">
        <v>581</v>
      </c>
      <c r="W1096" s="25" t="s">
        <v>170</v>
      </c>
      <c r="X1096" s="103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6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0" t="s">
        <v>581</v>
      </c>
      <c r="W1097" s="25" t="s">
        <v>175</v>
      </c>
      <c r="X1097" s="103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6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0" t="s">
        <v>581</v>
      </c>
      <c r="W1098" s="25" t="s">
        <v>151</v>
      </c>
      <c r="X1098" s="103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6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0" t="s">
        <v>581</v>
      </c>
      <c r="W1099" s="25" t="s">
        <v>170</v>
      </c>
      <c r="X1099" s="103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6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0" t="s">
        <v>581</v>
      </c>
      <c r="W1100" s="25" t="s">
        <v>151</v>
      </c>
      <c r="X1100" s="103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6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0" t="s">
        <v>581</v>
      </c>
      <c r="W1101" s="25" t="s">
        <v>169</v>
      </c>
      <c r="X1101" s="103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6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0" t="s">
        <v>581</v>
      </c>
      <c r="W1102" s="25" t="s">
        <v>170</v>
      </c>
      <c r="X1102" s="103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6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0" t="s">
        <v>581</v>
      </c>
      <c r="W1103" s="25" t="s">
        <v>151</v>
      </c>
      <c r="X1103" s="103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6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0" t="s">
        <v>581</v>
      </c>
      <c r="W1104" s="25" t="s">
        <v>149</v>
      </c>
      <c r="X1104" s="103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6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0" t="s">
        <v>581</v>
      </c>
      <c r="W1105" s="25" t="s">
        <v>153</v>
      </c>
      <c r="X1105" s="103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6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0" t="s">
        <v>581</v>
      </c>
      <c r="W1106" s="25" t="s">
        <v>154</v>
      </c>
      <c r="X1106" s="103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6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0" t="s">
        <v>581</v>
      </c>
      <c r="W1107" s="25" t="s">
        <v>155</v>
      </c>
      <c r="X1107" s="103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6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0" t="s">
        <v>581</v>
      </c>
      <c r="W1108" s="25" t="s">
        <v>446</v>
      </c>
      <c r="X1108" s="103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6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0" t="s">
        <v>581</v>
      </c>
      <c r="W1109" s="25" t="s">
        <v>152</v>
      </c>
      <c r="X1109" s="103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6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0" t="s">
        <v>581</v>
      </c>
      <c r="W1110" s="25" t="s">
        <v>153</v>
      </c>
      <c r="X1110" s="103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6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0" t="s">
        <v>581</v>
      </c>
      <c r="W1111" s="25" t="s">
        <v>168</v>
      </c>
      <c r="X1111" s="103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6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0" t="s">
        <v>581</v>
      </c>
      <c r="W1112" s="25" t="s">
        <v>151</v>
      </c>
      <c r="X1112" s="103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6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0" t="s">
        <v>581</v>
      </c>
      <c r="W1113" s="25" t="s">
        <v>151</v>
      </c>
      <c r="X1113" s="103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6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0" t="s">
        <v>581</v>
      </c>
      <c r="W1114" s="25" t="s">
        <v>162</v>
      </c>
      <c r="X1114" s="103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6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0" t="s">
        <v>581</v>
      </c>
      <c r="W1115" s="25" t="s">
        <v>178</v>
      </c>
      <c r="X1115" s="103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6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0" t="s">
        <v>581</v>
      </c>
      <c r="W1116" s="25" t="s">
        <v>154</v>
      </c>
      <c r="X1116" s="103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6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0" t="s">
        <v>581</v>
      </c>
      <c r="W1117" s="25" t="s">
        <v>154</v>
      </c>
      <c r="X1117" s="103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6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0" t="s">
        <v>581</v>
      </c>
      <c r="W1118" s="25" t="s">
        <v>162</v>
      </c>
      <c r="X1118" s="103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6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0" t="s">
        <v>581</v>
      </c>
      <c r="W1119" s="25" t="s">
        <v>470</v>
      </c>
      <c r="X1119" s="103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6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0" t="s">
        <v>581</v>
      </c>
      <c r="W1120" s="25" t="s">
        <v>150</v>
      </c>
      <c r="X1120" s="103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6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0" t="s">
        <v>581</v>
      </c>
      <c r="W1121" s="25" t="s">
        <v>149</v>
      </c>
      <c r="X1121" s="103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6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0" t="s">
        <v>581</v>
      </c>
      <c r="W1122" s="25" t="s">
        <v>151</v>
      </c>
      <c r="X1122" s="103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6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0" t="s">
        <v>581</v>
      </c>
      <c r="W1123" s="25" t="s">
        <v>150</v>
      </c>
      <c r="X1123" s="103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6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0" t="s">
        <v>581</v>
      </c>
      <c r="W1124" s="25" t="s">
        <v>152</v>
      </c>
      <c r="X1124" s="103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6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0" t="s">
        <v>581</v>
      </c>
      <c r="W1125" s="25" t="s">
        <v>150</v>
      </c>
      <c r="X1125" s="103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6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0" t="s">
        <v>581</v>
      </c>
      <c r="W1126" s="25" t="s">
        <v>150</v>
      </c>
      <c r="X1126" s="103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6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0" t="s">
        <v>581</v>
      </c>
      <c r="W1127" s="25" t="s">
        <v>149</v>
      </c>
      <c r="X1127" s="103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6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0" t="s">
        <v>581</v>
      </c>
      <c r="W1128" s="25" t="s">
        <v>153</v>
      </c>
      <c r="X1128" s="103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6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0" t="s">
        <v>581</v>
      </c>
      <c r="W1129" s="25" t="s">
        <v>152</v>
      </c>
      <c r="X1129" s="103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6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0" t="s">
        <v>581</v>
      </c>
      <c r="W1130" s="25" t="s">
        <v>153</v>
      </c>
      <c r="X1130" s="103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6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0" t="s">
        <v>581</v>
      </c>
      <c r="W1131" s="25" t="s">
        <v>153</v>
      </c>
      <c r="X1131" s="103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6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0" t="s">
        <v>581</v>
      </c>
      <c r="W1132" s="25" t="s">
        <v>176</v>
      </c>
      <c r="X1132" s="103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6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0" t="s">
        <v>581</v>
      </c>
      <c r="W1133" s="25" t="s">
        <v>150</v>
      </c>
      <c r="X1133" s="103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6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0" t="s">
        <v>581</v>
      </c>
      <c r="W1134" s="25" t="s">
        <v>155</v>
      </c>
      <c r="X1134" s="103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6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0" t="s">
        <v>581</v>
      </c>
      <c r="W1135" s="25" t="s">
        <v>153</v>
      </c>
      <c r="X1135" s="103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6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0" t="s">
        <v>581</v>
      </c>
      <c r="W1136" s="25" t="s">
        <v>152</v>
      </c>
      <c r="X1136" s="103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6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0" t="s">
        <v>581</v>
      </c>
      <c r="W1137" s="25" t="s">
        <v>163</v>
      </c>
      <c r="X1137" s="103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6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0" t="s">
        <v>581</v>
      </c>
      <c r="W1138" s="25" t="s">
        <v>151</v>
      </c>
      <c r="X1138" s="103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6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0" t="s">
        <v>581</v>
      </c>
      <c r="W1139" s="25" t="s">
        <v>153</v>
      </c>
      <c r="X1139" s="103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6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0" t="s">
        <v>581</v>
      </c>
      <c r="W1140" s="25" t="s">
        <v>170</v>
      </c>
      <c r="X1140" s="103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6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0" t="s">
        <v>581</v>
      </c>
      <c r="W1141" s="25" t="s">
        <v>176</v>
      </c>
      <c r="X1141" s="103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6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0" t="s">
        <v>581</v>
      </c>
      <c r="W1142" s="25" t="s">
        <v>149</v>
      </c>
      <c r="X1142" s="103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6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0" t="s">
        <v>581</v>
      </c>
      <c r="W1143" s="25" t="s">
        <v>151</v>
      </c>
      <c r="X1143" s="103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6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0" t="s">
        <v>581</v>
      </c>
      <c r="W1144" s="25" t="s">
        <v>153</v>
      </c>
      <c r="X1144" s="103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6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0" t="s">
        <v>581</v>
      </c>
      <c r="W1145" s="25" t="s">
        <v>151</v>
      </c>
      <c r="X1145" s="103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6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0" t="s">
        <v>581</v>
      </c>
      <c r="W1146" s="25" t="s">
        <v>154</v>
      </c>
      <c r="X1146" s="103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6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0" t="s">
        <v>581</v>
      </c>
      <c r="W1147" s="25" t="s">
        <v>151</v>
      </c>
      <c r="X1147" s="103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6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0" t="s">
        <v>581</v>
      </c>
      <c r="W1148" s="25" t="s">
        <v>154</v>
      </c>
      <c r="X1148" s="103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6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0" t="s">
        <v>581</v>
      </c>
      <c r="W1149" s="25" t="s">
        <v>162</v>
      </c>
      <c r="X1149" s="103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6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0" t="s">
        <v>581</v>
      </c>
      <c r="W1150" s="25" t="s">
        <v>151</v>
      </c>
      <c r="X1150" s="103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6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0" t="s">
        <v>581</v>
      </c>
      <c r="W1151" s="25" t="s">
        <v>152</v>
      </c>
      <c r="X1151" s="103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6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0" t="s">
        <v>581</v>
      </c>
      <c r="W1152" s="25" t="s">
        <v>165</v>
      </c>
      <c r="X1152" s="103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6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0" t="s">
        <v>581</v>
      </c>
      <c r="W1153" s="25" t="s">
        <v>172</v>
      </c>
      <c r="X1153" s="103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6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0" t="s">
        <v>582</v>
      </c>
      <c r="W1154" s="25" t="s">
        <v>155</v>
      </c>
      <c r="X1154" s="103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6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0" t="s">
        <v>582</v>
      </c>
      <c r="W1155" s="25" t="s">
        <v>162</v>
      </c>
      <c r="X1155" s="103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6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0" t="s">
        <v>582</v>
      </c>
      <c r="W1156" s="25" t="s">
        <v>152</v>
      </c>
      <c r="X1156" s="103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6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0" t="s">
        <v>582</v>
      </c>
      <c r="W1157" s="25" t="s">
        <v>154</v>
      </c>
      <c r="X1157" s="103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6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0" t="s">
        <v>582</v>
      </c>
      <c r="W1158" s="25" t="s">
        <v>178</v>
      </c>
      <c r="X1158" s="103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6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0" t="s">
        <v>582</v>
      </c>
      <c r="W1159" s="25" t="s">
        <v>447</v>
      </c>
      <c r="X1159" s="103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6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0" t="s">
        <v>582</v>
      </c>
      <c r="W1160" s="25" t="s">
        <v>151</v>
      </c>
      <c r="X1160" s="103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6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0" t="s">
        <v>582</v>
      </c>
      <c r="W1161" s="25" t="s">
        <v>154</v>
      </c>
      <c r="X1161" s="103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6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0" t="s">
        <v>582</v>
      </c>
      <c r="W1162" s="25" t="s">
        <v>167</v>
      </c>
      <c r="X1162" s="103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6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0" t="s">
        <v>582</v>
      </c>
      <c r="W1163" s="25" t="s">
        <v>175</v>
      </c>
      <c r="X1163" s="103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6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0" t="s">
        <v>582</v>
      </c>
      <c r="W1164" s="25" t="s">
        <v>162</v>
      </c>
      <c r="X1164" s="103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6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0" t="s">
        <v>582</v>
      </c>
      <c r="W1165" s="25" t="s">
        <v>155</v>
      </c>
      <c r="X1165" s="103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6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0" t="s">
        <v>582</v>
      </c>
      <c r="W1166" s="25" t="s">
        <v>163</v>
      </c>
      <c r="X1166" s="103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6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0" t="s">
        <v>582</v>
      </c>
      <c r="W1167" s="25" t="s">
        <v>150</v>
      </c>
      <c r="X1167" s="103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6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0" t="s">
        <v>582</v>
      </c>
      <c r="W1168" s="25" t="s">
        <v>167</v>
      </c>
      <c r="X1168" s="103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6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0" t="s">
        <v>582</v>
      </c>
      <c r="W1169" s="25" t="s">
        <v>151</v>
      </c>
      <c r="X1169" s="103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6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0" t="s">
        <v>582</v>
      </c>
      <c r="W1170" s="25" t="s">
        <v>149</v>
      </c>
      <c r="X1170" s="103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6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0" t="s">
        <v>582</v>
      </c>
      <c r="W1171" s="25" t="s">
        <v>151</v>
      </c>
      <c r="X1171" s="103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6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0" t="s">
        <v>582</v>
      </c>
      <c r="W1172" s="25" t="s">
        <v>170</v>
      </c>
      <c r="X1172" s="103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6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0" t="s">
        <v>582</v>
      </c>
      <c r="W1173" s="25" t="s">
        <v>162</v>
      </c>
      <c r="X1173" s="103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6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0" t="s">
        <v>582</v>
      </c>
      <c r="W1174" s="25" t="s">
        <v>178</v>
      </c>
      <c r="X1174" s="103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6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0" t="s">
        <v>582</v>
      </c>
      <c r="W1175" s="25" t="s">
        <v>155</v>
      </c>
      <c r="X1175" s="103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6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0" t="s">
        <v>582</v>
      </c>
      <c r="W1176" s="25" t="s">
        <v>169</v>
      </c>
      <c r="X1176" s="103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6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0" t="s">
        <v>582</v>
      </c>
      <c r="W1177" s="25" t="s">
        <v>152</v>
      </c>
      <c r="X1177" s="103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6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0" t="s">
        <v>582</v>
      </c>
      <c r="W1178" s="25" t="s">
        <v>155</v>
      </c>
      <c r="X1178" s="103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6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0" t="s">
        <v>582</v>
      </c>
      <c r="W1179" s="25" t="s">
        <v>163</v>
      </c>
      <c r="X1179" s="103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6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0" t="s">
        <v>582</v>
      </c>
      <c r="W1180" s="25" t="s">
        <v>155</v>
      </c>
      <c r="X1180" s="103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6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0" t="s">
        <v>582</v>
      </c>
      <c r="W1181" s="25" t="s">
        <v>150</v>
      </c>
      <c r="X1181" s="103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6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0" t="s">
        <v>582</v>
      </c>
      <c r="W1182" s="25" t="s">
        <v>168</v>
      </c>
      <c r="X1182" s="103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6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0" t="s">
        <v>582</v>
      </c>
      <c r="W1183" s="25" t="s">
        <v>151</v>
      </c>
      <c r="X1183" s="103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6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0" t="s">
        <v>582</v>
      </c>
      <c r="W1184" s="25" t="s">
        <v>155</v>
      </c>
      <c r="X1184" s="103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6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0" t="s">
        <v>582</v>
      </c>
      <c r="W1185" s="25" t="s">
        <v>154</v>
      </c>
      <c r="X1185" s="103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6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0" t="s">
        <v>582</v>
      </c>
      <c r="W1186" s="25" t="s">
        <v>179</v>
      </c>
      <c r="X1186" s="103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6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0" t="s">
        <v>582</v>
      </c>
      <c r="W1187" s="25" t="s">
        <v>168</v>
      </c>
      <c r="X1187" s="103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6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0" t="s">
        <v>582</v>
      </c>
      <c r="W1188" s="25" t="s">
        <v>167</v>
      </c>
      <c r="X1188" s="103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6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0" t="s">
        <v>582</v>
      </c>
      <c r="W1189" s="25" t="s">
        <v>151</v>
      </c>
      <c r="X1189" s="103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6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0" t="s">
        <v>582</v>
      </c>
      <c r="W1190" s="25" t="s">
        <v>359</v>
      </c>
      <c r="X1190" s="103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6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0" t="s">
        <v>582</v>
      </c>
      <c r="W1191" s="25" t="s">
        <v>152</v>
      </c>
      <c r="X1191" s="103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6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0" t="s">
        <v>582</v>
      </c>
      <c r="W1192" s="25" t="s">
        <v>154</v>
      </c>
      <c r="X1192" s="103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6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0" t="s">
        <v>582</v>
      </c>
      <c r="W1193" s="25" t="s">
        <v>154</v>
      </c>
      <c r="X1193" s="103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6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0" t="s">
        <v>582</v>
      </c>
      <c r="W1194" s="25" t="s">
        <v>151</v>
      </c>
      <c r="X1194" s="103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6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0" t="s">
        <v>582</v>
      </c>
      <c r="W1195" s="25" t="s">
        <v>149</v>
      </c>
      <c r="X1195" s="103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6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0" t="s">
        <v>582</v>
      </c>
      <c r="W1196" s="25" t="s">
        <v>149</v>
      </c>
      <c r="X1196" s="103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6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0" t="s">
        <v>582</v>
      </c>
      <c r="W1197" s="25" t="s">
        <v>150</v>
      </c>
      <c r="X1197" s="103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6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0" t="s">
        <v>582</v>
      </c>
      <c r="W1198" s="25" t="s">
        <v>155</v>
      </c>
      <c r="X1198" s="103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6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0" t="s">
        <v>582</v>
      </c>
      <c r="W1199" s="25" t="s">
        <v>149</v>
      </c>
      <c r="X1199" s="103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6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0" t="s">
        <v>582</v>
      </c>
      <c r="W1200" s="25" t="s">
        <v>164</v>
      </c>
      <c r="X1200" s="103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6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0" t="s">
        <v>582</v>
      </c>
      <c r="W1201" s="25" t="s">
        <v>168</v>
      </c>
      <c r="X1201" s="103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6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0" t="s">
        <v>582</v>
      </c>
      <c r="W1202" s="25" t="s">
        <v>155</v>
      </c>
      <c r="X1202" s="103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6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0" t="s">
        <v>582</v>
      </c>
      <c r="W1203" s="25" t="s">
        <v>149</v>
      </c>
      <c r="X1203" s="103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6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0" t="s">
        <v>582</v>
      </c>
      <c r="W1204" s="25" t="s">
        <v>152</v>
      </c>
      <c r="X1204" s="103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6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0" t="s">
        <v>582</v>
      </c>
      <c r="W1205" s="25" t="s">
        <v>170</v>
      </c>
      <c r="X1205" s="103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6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0" t="s">
        <v>582</v>
      </c>
      <c r="W1206" s="25" t="s">
        <v>162</v>
      </c>
      <c r="X1206" s="103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6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0" t="s">
        <v>583</v>
      </c>
      <c r="W1207" s="135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6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0" t="s">
        <v>583</v>
      </c>
      <c r="W1208" s="135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6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0" t="s">
        <v>583</v>
      </c>
      <c r="W1209" s="135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6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0" t="s">
        <v>583</v>
      </c>
      <c r="W1210" s="135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3" t="e">
        <v>#N/A</v>
      </c>
      <c r="B1211" s="133" t="e">
        <v>#N/A</v>
      </c>
      <c r="C1211" s="123" t="e">
        <f t="shared" si="197"/>
        <v>#N/A</v>
      </c>
      <c r="D1211" s="124" t="e">
        <f t="shared" si="197"/>
        <v>#N/A</v>
      </c>
      <c r="E1211" s="138">
        <v>4.2479792511268322E-2</v>
      </c>
      <c r="F1211" s="126">
        <f t="shared" si="206"/>
        <v>1.0424797925112683</v>
      </c>
      <c r="G1211" s="126" t="e">
        <f t="shared" si="207"/>
        <v>#N/A</v>
      </c>
      <c r="H1211" s="126" t="e">
        <f t="shared" si="208"/>
        <v>#N/A</v>
      </c>
      <c r="I1211" s="110">
        <v>2.63</v>
      </c>
      <c r="J1211" s="110">
        <v>1.51</v>
      </c>
      <c r="K1211" s="126">
        <f t="shared" si="209"/>
        <v>2.7417218543046356</v>
      </c>
      <c r="L1211" s="126">
        <f t="shared" si="210"/>
        <v>1.5741444866920151</v>
      </c>
      <c r="M1211" s="127">
        <f t="shared" si="198"/>
        <v>0.36473429951690822</v>
      </c>
      <c r="N1211" s="127">
        <f t="shared" si="198"/>
        <v>0.63526570048309183</v>
      </c>
      <c r="O1211" s="110" t="e">
        <f t="shared" si="199"/>
        <v>#N/A</v>
      </c>
      <c r="P1211" s="110" t="e">
        <f t="shared" si="199"/>
        <v>#N/A</v>
      </c>
      <c r="Q1211" s="110" t="s">
        <v>547</v>
      </c>
      <c r="R1211" s="110" t="s">
        <v>377</v>
      </c>
      <c r="S1211" s="110" t="s">
        <v>349</v>
      </c>
      <c r="T1211" s="128" t="e">
        <v>#N/A</v>
      </c>
      <c r="U1211" s="128" t="e">
        <v>#N/A</v>
      </c>
      <c r="V1211" s="139" t="s">
        <v>583</v>
      </c>
      <c r="W1211" s="135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6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7" t="s">
        <v>584</v>
      </c>
      <c r="W1212" s="135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6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7" t="s">
        <v>584</v>
      </c>
      <c r="W1213" s="135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6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7" t="s">
        <v>584</v>
      </c>
      <c r="W1214" s="135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6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7" t="s">
        <v>584</v>
      </c>
      <c r="W1215" s="135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6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7" t="s">
        <v>584</v>
      </c>
      <c r="W1216" s="135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6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7" t="s">
        <v>584</v>
      </c>
      <c r="W1217" s="135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6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7" t="s">
        <v>584</v>
      </c>
      <c r="W1218" s="135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6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7" t="s">
        <v>584</v>
      </c>
      <c r="W1219" s="135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6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7" t="s">
        <v>584</v>
      </c>
      <c r="W1220" s="135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6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7" t="s">
        <v>584</v>
      </c>
      <c r="W1221" s="135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6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7" t="s">
        <v>584</v>
      </c>
      <c r="W1222" s="135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6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7" t="s">
        <v>584</v>
      </c>
      <c r="W1223" s="135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6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7" t="s">
        <v>584</v>
      </c>
      <c r="W1224" s="135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6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7" t="s">
        <v>584</v>
      </c>
      <c r="W1225" s="135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6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7" t="s">
        <v>584</v>
      </c>
      <c r="W1226" s="135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6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7" t="s">
        <v>584</v>
      </c>
      <c r="W1227" s="135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6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7" t="s">
        <v>584</v>
      </c>
      <c r="W1228" s="135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6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7" t="s">
        <v>584</v>
      </c>
      <c r="W1229" s="135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6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7" t="s">
        <v>584</v>
      </c>
      <c r="W1230" s="135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6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7" t="s">
        <v>584</v>
      </c>
      <c r="W1231" s="135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6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7" t="s">
        <v>584</v>
      </c>
      <c r="W1232" s="135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6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7" t="s">
        <v>584</v>
      </c>
      <c r="W1233" s="135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6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7" t="s">
        <v>584</v>
      </c>
      <c r="W1234" s="135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6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7" t="s">
        <v>584</v>
      </c>
      <c r="W1235" s="135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6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7" t="s">
        <v>584</v>
      </c>
      <c r="W1236" s="135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6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7" t="s">
        <v>584</v>
      </c>
      <c r="W1237" s="135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6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7" t="s">
        <v>584</v>
      </c>
      <c r="W1238" s="135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6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7" t="s">
        <v>584</v>
      </c>
      <c r="W1239" s="135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6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7" t="s">
        <v>584</v>
      </c>
      <c r="W1240" s="135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6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7" t="s">
        <v>584</v>
      </c>
      <c r="W1241" s="135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6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7" t="s">
        <v>584</v>
      </c>
      <c r="W1242" s="135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6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7" t="s">
        <v>584</v>
      </c>
      <c r="W1243" s="135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6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7" t="s">
        <v>584</v>
      </c>
      <c r="W1244" s="135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6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7" t="s">
        <v>584</v>
      </c>
      <c r="W1245" s="135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6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7" t="s">
        <v>585</v>
      </c>
      <c r="W1246" s="135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6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7" t="s">
        <v>585</v>
      </c>
      <c r="W1247" s="135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6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7" t="s">
        <v>585</v>
      </c>
      <c r="W1248" s="135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6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7" t="s">
        <v>585</v>
      </c>
      <c r="W1249" s="135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6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7" t="s">
        <v>585</v>
      </c>
      <c r="W1250" s="135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6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7" t="s">
        <v>585</v>
      </c>
      <c r="W1251" s="135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6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7" t="s">
        <v>585</v>
      </c>
      <c r="W1252" s="135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6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7" t="s">
        <v>585</v>
      </c>
      <c r="W1253" s="135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6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7" t="s">
        <v>585</v>
      </c>
      <c r="W1254" s="135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6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7" t="s">
        <v>585</v>
      </c>
      <c r="W1255" s="135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6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7" t="s">
        <v>585</v>
      </c>
      <c r="W1256" s="135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6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7" t="s">
        <v>585</v>
      </c>
      <c r="W1257" s="135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6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7" t="s">
        <v>585</v>
      </c>
      <c r="W1258" s="135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6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7" t="s">
        <v>585</v>
      </c>
      <c r="W1259" s="135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6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7" t="s">
        <v>585</v>
      </c>
      <c r="W1260" s="135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6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7" t="s">
        <v>585</v>
      </c>
      <c r="W1261" s="135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6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7" t="s">
        <v>585</v>
      </c>
      <c r="W1262" s="135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6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7" t="s">
        <v>585</v>
      </c>
      <c r="W1263" s="135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6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7" t="s">
        <v>585</v>
      </c>
      <c r="W1264" s="135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6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7" t="s">
        <v>585</v>
      </c>
      <c r="W1265" s="135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6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7" t="s">
        <v>585</v>
      </c>
      <c r="W1266" s="135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6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7" t="s">
        <v>585</v>
      </c>
      <c r="W1267" s="135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6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7" t="s">
        <v>585</v>
      </c>
      <c r="W1268" s="135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6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7" t="s">
        <v>585</v>
      </c>
      <c r="W1269" s="135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6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7" t="s">
        <v>585</v>
      </c>
      <c r="W1270" s="135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6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7" t="s">
        <v>585</v>
      </c>
      <c r="W1271" s="135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6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7" t="s">
        <v>585</v>
      </c>
      <c r="W1272" s="135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6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7" t="s">
        <v>585</v>
      </c>
      <c r="W1273" s="135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6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7" t="s">
        <v>585</v>
      </c>
      <c r="W1274" s="135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6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7" t="s">
        <v>585</v>
      </c>
      <c r="W1275" s="135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6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7" t="s">
        <v>585</v>
      </c>
      <c r="W1276" s="135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6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7" t="s">
        <v>585</v>
      </c>
      <c r="W1277" s="135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6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7" t="s">
        <v>585</v>
      </c>
      <c r="W1278" s="135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6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7" t="s">
        <v>585</v>
      </c>
      <c r="W1279" s="135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6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7" t="s">
        <v>586</v>
      </c>
      <c r="W1280" s="135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6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7" t="s">
        <v>586</v>
      </c>
      <c r="W1281" s="135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6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7" t="s">
        <v>586</v>
      </c>
      <c r="W1282" s="135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6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7" t="s">
        <v>586</v>
      </c>
      <c r="W1283" s="135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6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7" t="s">
        <v>586</v>
      </c>
      <c r="W1284" s="135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6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7" t="s">
        <v>586</v>
      </c>
      <c r="W1285" s="135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6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7" t="s">
        <v>586</v>
      </c>
      <c r="W1286" s="135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6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7" t="s">
        <v>586</v>
      </c>
      <c r="W1287" s="135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6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7" t="s">
        <v>586</v>
      </c>
      <c r="W1288" s="135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6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7" t="s">
        <v>586</v>
      </c>
      <c r="W1289" s="135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6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7" t="s">
        <v>586</v>
      </c>
      <c r="W1290" s="135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6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7" t="s">
        <v>586</v>
      </c>
      <c r="W1291" s="135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6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7" t="s">
        <v>586</v>
      </c>
      <c r="W1292" s="135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3" t="e">
        <v>#N/A</v>
      </c>
      <c r="B1293" s="133" t="e">
        <v>#N/A</v>
      </c>
      <c r="C1293" s="123" t="e">
        <f t="shared" si="227"/>
        <v>#N/A</v>
      </c>
      <c r="D1293" s="124" t="e">
        <f t="shared" si="227"/>
        <v>#N/A</v>
      </c>
      <c r="E1293" s="138">
        <v>3.3884036620014824E-2</v>
      </c>
      <c r="F1293" s="126">
        <f t="shared" si="221"/>
        <v>1.0338840366200148</v>
      </c>
      <c r="G1293" s="126" t="e">
        <f t="shared" si="222"/>
        <v>#N/A</v>
      </c>
      <c r="H1293" s="126" t="e">
        <f t="shared" si="223"/>
        <v>#N/A</v>
      </c>
      <c r="I1293" s="110">
        <v>1.72</v>
      </c>
      <c r="J1293" s="110">
        <v>2.21</v>
      </c>
      <c r="K1293" s="126">
        <f t="shared" si="224"/>
        <v>1.7782805429864255</v>
      </c>
      <c r="L1293" s="126">
        <f t="shared" si="225"/>
        <v>2.2848837209302326</v>
      </c>
      <c r="M1293" s="127">
        <f t="shared" si="228"/>
        <v>0.56234096692111957</v>
      </c>
      <c r="N1293" s="127">
        <f t="shared" si="228"/>
        <v>0.43765903307888038</v>
      </c>
      <c r="O1293" s="110" t="e">
        <f t="shared" si="229"/>
        <v>#N/A</v>
      </c>
      <c r="P1293" s="110" t="e">
        <f t="shared" si="229"/>
        <v>#N/A</v>
      </c>
      <c r="Q1293" s="110" t="s">
        <v>81</v>
      </c>
      <c r="R1293" s="110" t="s">
        <v>550</v>
      </c>
      <c r="S1293" s="110" t="s">
        <v>147</v>
      </c>
      <c r="T1293" s="128" t="e">
        <v>#N/A</v>
      </c>
      <c r="U1293" s="128" t="e">
        <v>#N/A</v>
      </c>
      <c r="V1293" s="139" t="s">
        <v>586</v>
      </c>
      <c r="W1293" s="135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6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7" t="s">
        <v>587</v>
      </c>
      <c r="W1294" s="141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6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7" t="s">
        <v>587</v>
      </c>
      <c r="W1295" s="141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6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7" t="s">
        <v>587</v>
      </c>
      <c r="W1296" s="141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6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7" t="s">
        <v>587</v>
      </c>
      <c r="W1297" s="141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6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7" t="s">
        <v>587</v>
      </c>
      <c r="W1298" s="141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6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7" t="s">
        <v>587</v>
      </c>
      <c r="W1299" s="141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6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7" t="s">
        <v>587</v>
      </c>
      <c r="W1300" s="141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6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7" t="s">
        <v>587</v>
      </c>
      <c r="W1301" s="141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6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7" t="s">
        <v>587</v>
      </c>
      <c r="W1302" s="141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6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7" t="s">
        <v>587</v>
      </c>
      <c r="W1303" s="141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6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7" t="s">
        <v>587</v>
      </c>
      <c r="W1304" s="141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6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7" t="s">
        <v>587</v>
      </c>
      <c r="W1305" s="141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6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7" t="s">
        <v>587</v>
      </c>
      <c r="W1306" s="141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6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7" t="s">
        <v>587</v>
      </c>
      <c r="W1307" s="141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6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7" t="s">
        <v>587</v>
      </c>
      <c r="W1308" s="141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6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7" t="s">
        <v>587</v>
      </c>
      <c r="W1309" s="141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6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7" t="s">
        <v>587</v>
      </c>
      <c r="W1310" s="141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6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7" t="s">
        <v>587</v>
      </c>
      <c r="W1311" s="141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6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7" t="s">
        <v>587</v>
      </c>
      <c r="W1312" s="141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6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7" t="s">
        <v>587</v>
      </c>
      <c r="W1313" s="141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6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7" t="s">
        <v>587</v>
      </c>
      <c r="W1314" s="141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6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7" t="s">
        <v>588</v>
      </c>
      <c r="W1315" s="141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6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7" t="s">
        <v>588</v>
      </c>
      <c r="W1316" s="141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6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7" t="s">
        <v>588</v>
      </c>
      <c r="W1317" s="141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6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7" t="s">
        <v>588</v>
      </c>
      <c r="W1318" s="141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6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7" t="s">
        <v>588</v>
      </c>
      <c r="W1319" s="141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6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7" t="s">
        <v>588</v>
      </c>
      <c r="W1320" s="141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6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7" t="s">
        <v>588</v>
      </c>
      <c r="W1321" s="141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6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7" t="s">
        <v>588</v>
      </c>
      <c r="W1322" s="141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6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7" t="s">
        <v>588</v>
      </c>
      <c r="W1323" s="141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6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7" t="s">
        <v>588</v>
      </c>
      <c r="W1324" s="141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6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7" t="s">
        <v>588</v>
      </c>
      <c r="W1325" s="141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6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7" t="s">
        <v>588</v>
      </c>
      <c r="W1326" s="141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6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7" t="s">
        <v>588</v>
      </c>
      <c r="W1327" s="141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6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7" t="s">
        <v>588</v>
      </c>
      <c r="W1328" s="141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6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7" t="s">
        <v>588</v>
      </c>
      <c r="W1329" s="141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6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7" t="s">
        <v>588</v>
      </c>
      <c r="W1330" s="141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6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7" t="s">
        <v>588</v>
      </c>
      <c r="W1331" s="141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6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7" t="s">
        <v>588</v>
      </c>
      <c r="W1332" s="141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6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7" t="s">
        <v>588</v>
      </c>
      <c r="W1333" s="141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6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7" t="s">
        <v>588</v>
      </c>
      <c r="W1334" s="141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6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7" t="s">
        <v>588</v>
      </c>
      <c r="W1335" s="141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6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7" t="s">
        <v>588</v>
      </c>
      <c r="W1336" s="141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6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7" t="s">
        <v>588</v>
      </c>
      <c r="W1337" s="141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6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7" t="s">
        <v>588</v>
      </c>
      <c r="W1338" s="141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6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7" t="s">
        <v>588</v>
      </c>
      <c r="W1339" s="141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6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7" t="s">
        <v>588</v>
      </c>
      <c r="W1340" s="141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6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7" t="s">
        <v>588</v>
      </c>
      <c r="W1341" s="141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6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7" t="s">
        <v>588</v>
      </c>
      <c r="W1342" s="141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6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7" t="s">
        <v>588</v>
      </c>
      <c r="W1343" s="141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6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7" t="s">
        <v>588</v>
      </c>
      <c r="W1344" s="141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6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7" t="s">
        <v>588</v>
      </c>
      <c r="W1345" s="141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6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7" t="s">
        <v>588</v>
      </c>
      <c r="W1346" s="141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6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7" t="s">
        <v>588</v>
      </c>
      <c r="W1347" s="141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6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7" t="s">
        <v>588</v>
      </c>
      <c r="W1348" s="141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6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7" t="s">
        <v>588</v>
      </c>
      <c r="W1349" s="141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6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7" t="s">
        <v>588</v>
      </c>
      <c r="W1350" s="141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6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7" t="s">
        <v>588</v>
      </c>
      <c r="W1351" s="141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6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7" t="s">
        <v>588</v>
      </c>
      <c r="W1352" s="141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6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7" t="s">
        <v>588</v>
      </c>
      <c r="W1353" s="141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6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7" t="s">
        <v>588</v>
      </c>
      <c r="W1354" s="141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6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7" t="s">
        <v>588</v>
      </c>
      <c r="W1355" s="141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6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7" t="s">
        <v>588</v>
      </c>
      <c r="W1356" s="141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6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7" t="s">
        <v>588</v>
      </c>
      <c r="W1357" s="141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6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7" t="s">
        <v>588</v>
      </c>
      <c r="W1358" s="141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6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7" t="s">
        <v>588</v>
      </c>
      <c r="W1359" s="141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6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7" t="s">
        <v>588</v>
      </c>
      <c r="W1360" s="141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6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7" t="s">
        <v>588</v>
      </c>
      <c r="W1361" s="141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6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7" t="s">
        <v>588</v>
      </c>
      <c r="W1362" s="141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6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7" t="s">
        <v>588</v>
      </c>
      <c r="W1363" s="141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6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7" t="s">
        <v>588</v>
      </c>
      <c r="W1364" s="141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6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7" t="s">
        <v>588</v>
      </c>
      <c r="W1365" s="141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6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7" t="s">
        <v>588</v>
      </c>
      <c r="W1366" s="141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6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7" t="s">
        <v>588</v>
      </c>
      <c r="W1367" s="141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6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7" t="s">
        <v>588</v>
      </c>
      <c r="W1368" s="141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6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7" t="s">
        <v>588</v>
      </c>
      <c r="W1369" s="141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6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7" t="s">
        <v>588</v>
      </c>
      <c r="W1370" s="141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6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7" t="s">
        <v>588</v>
      </c>
      <c r="W1371" s="141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6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7" t="s">
        <v>588</v>
      </c>
      <c r="W1372" s="141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6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7" t="s">
        <v>588</v>
      </c>
      <c r="W1373" s="141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6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7" t="s">
        <v>588</v>
      </c>
      <c r="W1374" s="141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6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7" t="s">
        <v>588</v>
      </c>
      <c r="W1375" s="141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6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7" t="s">
        <v>588</v>
      </c>
      <c r="W1376" s="141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6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7" t="s">
        <v>588</v>
      </c>
      <c r="W1377" s="141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6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7" t="s">
        <v>588</v>
      </c>
      <c r="W1378" s="141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6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7" t="s">
        <v>588</v>
      </c>
      <c r="W1379" s="141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6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7" t="s">
        <v>588</v>
      </c>
      <c r="W1380" s="141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6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7" t="s">
        <v>588</v>
      </c>
      <c r="W1381" s="141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6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7" t="s">
        <v>588</v>
      </c>
      <c r="W1382" s="141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6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7" t="s">
        <v>588</v>
      </c>
      <c r="W1383" s="141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6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7" t="s">
        <v>588</v>
      </c>
      <c r="W1384" s="141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6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7" t="s">
        <v>588</v>
      </c>
      <c r="W1385" s="141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6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7" t="s">
        <v>588</v>
      </c>
      <c r="W1386" s="141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6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7" t="s">
        <v>588</v>
      </c>
      <c r="W1387" s="141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6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7" t="s">
        <v>588</v>
      </c>
      <c r="W1388" s="141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6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7" t="s">
        <v>588</v>
      </c>
      <c r="W1389" s="141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6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7" t="s">
        <v>588</v>
      </c>
      <c r="W1390" s="141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6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7" t="s">
        <v>588</v>
      </c>
      <c r="W1391" s="141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6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7" t="s">
        <v>588</v>
      </c>
      <c r="W1392" s="141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6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7" t="s">
        <v>588</v>
      </c>
      <c r="W1393" s="141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6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7" t="s">
        <v>588</v>
      </c>
      <c r="W1394" s="141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6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7" t="s">
        <v>588</v>
      </c>
      <c r="W1395" s="141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6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7" t="s">
        <v>588</v>
      </c>
      <c r="W1396" s="141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6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7" t="s">
        <v>588</v>
      </c>
      <c r="W1397" s="141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6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7" t="s">
        <v>588</v>
      </c>
      <c r="W1398" s="141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6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7" t="s">
        <v>588</v>
      </c>
      <c r="W1399" s="141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6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7" t="s">
        <v>588</v>
      </c>
      <c r="W1400" s="141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6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7" t="s">
        <v>588</v>
      </c>
      <c r="W1401" s="141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6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7" t="s">
        <v>588</v>
      </c>
      <c r="W1402" s="141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6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7" t="s">
        <v>588</v>
      </c>
      <c r="W1403" s="141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6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7" t="s">
        <v>588</v>
      </c>
      <c r="W1404" s="141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6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7" t="s">
        <v>588</v>
      </c>
      <c r="W1405" s="141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6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7" t="s">
        <v>588</v>
      </c>
      <c r="W1406" s="141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6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7" t="s">
        <v>588</v>
      </c>
      <c r="W1407" s="141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6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7" t="s">
        <v>588</v>
      </c>
      <c r="W1408" s="141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6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7" t="s">
        <v>588</v>
      </c>
      <c r="W1409" s="141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6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7" t="s">
        <v>588</v>
      </c>
      <c r="W1410" s="141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6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7" t="s">
        <v>588</v>
      </c>
      <c r="W1411" s="141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6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7" t="s">
        <v>588</v>
      </c>
      <c r="W1412" s="141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6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7" t="s">
        <v>588</v>
      </c>
      <c r="W1413" s="141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6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7" t="s">
        <v>588</v>
      </c>
      <c r="W1414" s="141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6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7" t="s">
        <v>588</v>
      </c>
      <c r="W1415" s="141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6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7" t="s">
        <v>588</v>
      </c>
      <c r="W1416" s="141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6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7" t="s">
        <v>588</v>
      </c>
      <c r="W1417" s="141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6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7" t="s">
        <v>588</v>
      </c>
      <c r="W1418" s="141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6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7" t="s">
        <v>588</v>
      </c>
      <c r="W1419" s="141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6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7" t="s">
        <v>588</v>
      </c>
      <c r="W1420" s="141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6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7" t="s">
        <v>588</v>
      </c>
      <c r="W1421" s="141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6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7" t="s">
        <v>588</v>
      </c>
      <c r="W1422" s="141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6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7" t="s">
        <v>588</v>
      </c>
      <c r="W1423" s="141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6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7" t="s">
        <v>588</v>
      </c>
      <c r="W1424" s="141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6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7" t="s">
        <v>588</v>
      </c>
      <c r="W1425" s="141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6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7" t="s">
        <v>588</v>
      </c>
      <c r="W1426" s="141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6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7" t="s">
        <v>589</v>
      </c>
      <c r="W1427" s="141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6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7" t="s">
        <v>589</v>
      </c>
      <c r="W1428" s="141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6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7" t="s">
        <v>589</v>
      </c>
      <c r="W1429" s="141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6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7" t="s">
        <v>589</v>
      </c>
      <c r="W1430" s="141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6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7" t="s">
        <v>589</v>
      </c>
      <c r="W1431" s="141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6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7" t="s">
        <v>589</v>
      </c>
      <c r="W1432" s="141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6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7" t="s">
        <v>589</v>
      </c>
      <c r="W1433" s="141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6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7" t="s">
        <v>589</v>
      </c>
      <c r="W1434" s="141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6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7" t="s">
        <v>589</v>
      </c>
      <c r="W1435" s="141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6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7" t="s">
        <v>589</v>
      </c>
      <c r="W1436" s="141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6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7" t="s">
        <v>589</v>
      </c>
      <c r="W1437" s="141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6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7" t="s">
        <v>589</v>
      </c>
      <c r="W1438" s="141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6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7" t="s">
        <v>589</v>
      </c>
      <c r="W1439" s="141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6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7" t="s">
        <v>589</v>
      </c>
      <c r="W1440" s="141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6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7" t="s">
        <v>589</v>
      </c>
      <c r="W1441" s="141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6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7" t="s">
        <v>589</v>
      </c>
      <c r="W1442" s="141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6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7" t="s">
        <v>589</v>
      </c>
      <c r="W1443" s="141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6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7" t="s">
        <v>589</v>
      </c>
      <c r="W1444" s="141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6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7" t="s">
        <v>589</v>
      </c>
      <c r="W1445" s="141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6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7" t="s">
        <v>589</v>
      </c>
      <c r="W1446" s="141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6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7" t="s">
        <v>589</v>
      </c>
      <c r="W1447" s="141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6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7" t="s">
        <v>589</v>
      </c>
      <c r="W1448" s="141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6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7" t="s">
        <v>589</v>
      </c>
      <c r="W1449" s="141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6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7" t="s">
        <v>589</v>
      </c>
      <c r="W1450" s="141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6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7" t="s">
        <v>589</v>
      </c>
      <c r="W1451" s="141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6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7" t="s">
        <v>589</v>
      </c>
      <c r="W1452" s="141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6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7" t="s">
        <v>589</v>
      </c>
      <c r="W1453" s="141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6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7" t="s">
        <v>589</v>
      </c>
      <c r="W1454" s="141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6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7" t="s">
        <v>589</v>
      </c>
      <c r="W1455" s="141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6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7" t="s">
        <v>589</v>
      </c>
      <c r="W1456" s="141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6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7" t="s">
        <v>589</v>
      </c>
      <c r="W1457" s="141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6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7" t="s">
        <v>589</v>
      </c>
      <c r="W1458" s="141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6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7" t="s">
        <v>589</v>
      </c>
      <c r="W1459" s="141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6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7" t="s">
        <v>589</v>
      </c>
      <c r="W1460" s="141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6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7" t="s">
        <v>589</v>
      </c>
      <c r="W1461" s="141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6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7" t="s">
        <v>589</v>
      </c>
      <c r="W1462" s="141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6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7" t="s">
        <v>589</v>
      </c>
      <c r="W1463" s="141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6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7" t="s">
        <v>589</v>
      </c>
      <c r="W1464" s="141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6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7" t="s">
        <v>589</v>
      </c>
      <c r="W1465" s="141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6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7" t="s">
        <v>589</v>
      </c>
      <c r="W1466" s="141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6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7" t="s">
        <v>589</v>
      </c>
      <c r="W1467" s="141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6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7" t="s">
        <v>589</v>
      </c>
      <c r="W1468" s="141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6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7" t="s">
        <v>589</v>
      </c>
      <c r="W1469" s="141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6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7" t="s">
        <v>589</v>
      </c>
      <c r="W1470" s="141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6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7" t="s">
        <v>589</v>
      </c>
      <c r="W1471" s="141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6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7" t="s">
        <v>589</v>
      </c>
      <c r="W1472" s="141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6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7" t="s">
        <v>589</v>
      </c>
      <c r="W1473" s="141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6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7" t="s">
        <v>589</v>
      </c>
      <c r="W1474" s="141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6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7" t="s">
        <v>589</v>
      </c>
      <c r="W1475" s="141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6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7" t="s">
        <v>589</v>
      </c>
      <c r="W1476" s="141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6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7" t="s">
        <v>589</v>
      </c>
      <c r="W1477" s="141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6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7" t="s">
        <v>589</v>
      </c>
      <c r="W1478" s="141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6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7" t="s">
        <v>589</v>
      </c>
      <c r="W1479" s="141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6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7" t="s">
        <v>589</v>
      </c>
      <c r="W1480" s="141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6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7" t="s">
        <v>589</v>
      </c>
      <c r="W1481" s="141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6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7" t="s">
        <v>589</v>
      </c>
      <c r="W1482" s="141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6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7" t="s">
        <v>590</v>
      </c>
      <c r="W1483" s="25" t="s">
        <v>151</v>
      </c>
      <c r="X1483" s="103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6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7" t="s">
        <v>590</v>
      </c>
      <c r="W1484" s="25" t="s">
        <v>172</v>
      </c>
      <c r="X1484" s="103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6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7" t="s">
        <v>590</v>
      </c>
      <c r="W1485" s="25" t="s">
        <v>151</v>
      </c>
      <c r="X1485" s="103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6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7" t="s">
        <v>590</v>
      </c>
      <c r="W1486" s="25" t="s">
        <v>149</v>
      </c>
      <c r="X1486" s="103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6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7" t="s">
        <v>590</v>
      </c>
      <c r="W1487" s="25" t="s">
        <v>178</v>
      </c>
      <c r="X1487" s="103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6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7" t="s">
        <v>590</v>
      </c>
      <c r="W1488" s="25" t="s">
        <v>151</v>
      </c>
      <c r="X1488" s="103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6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7" t="s">
        <v>590</v>
      </c>
      <c r="W1489" s="25" t="s">
        <v>150</v>
      </c>
      <c r="X1489" s="103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6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7" t="s">
        <v>590</v>
      </c>
      <c r="W1490" s="25" t="s">
        <v>151</v>
      </c>
      <c r="X1490" s="103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6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7" t="s">
        <v>590</v>
      </c>
      <c r="W1491" s="25" t="s">
        <v>154</v>
      </c>
      <c r="X1491" s="103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6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7" t="s">
        <v>590</v>
      </c>
      <c r="W1492" s="25" t="s">
        <v>162</v>
      </c>
      <c r="X1492" s="103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6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7" t="s">
        <v>590</v>
      </c>
      <c r="W1493" s="25" t="s">
        <v>150</v>
      </c>
      <c r="X1493" s="103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6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7" t="s">
        <v>590</v>
      </c>
      <c r="W1494" s="25" t="s">
        <v>151</v>
      </c>
      <c r="X1494" s="103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7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7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7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7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7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7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7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7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7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7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7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7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7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7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7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7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7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7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7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7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7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7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7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7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7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7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7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33">
        <v>0.59568667611091897</v>
      </c>
      <c r="B1522" s="133">
        <v>0.40037849677620235</v>
      </c>
      <c r="C1522" s="123">
        <f t="shared" si="290"/>
        <v>1.6787348787599816</v>
      </c>
      <c r="D1522" s="124">
        <f t="shared" si="290"/>
        <v>2.4976366314671621</v>
      </c>
      <c r="E1522" s="138">
        <v>5.3098326127923645E-2</v>
      </c>
      <c r="F1522" s="126">
        <f t="shared" si="284"/>
        <v>1.0530983261279236</v>
      </c>
      <c r="G1522" s="126">
        <f t="shared" si="285"/>
        <v>1.5940912990835574</v>
      </c>
      <c r="H1522" s="126">
        <f t="shared" si="286"/>
        <v>2.3717031634173971</v>
      </c>
      <c r="I1522" s="110">
        <v>1.94</v>
      </c>
      <c r="J1522" s="110">
        <v>1.86</v>
      </c>
      <c r="K1522" s="126">
        <f t="shared" si="287"/>
        <v>2.043010752688172</v>
      </c>
      <c r="L1522" s="126">
        <f t="shared" si="288"/>
        <v>1.9587628865979381</v>
      </c>
      <c r="M1522" s="127">
        <f t="shared" si="291"/>
        <v>0.48947368421052634</v>
      </c>
      <c r="N1522" s="127">
        <f t="shared" si="291"/>
        <v>0.51052631578947372</v>
      </c>
      <c r="O1522" s="110">
        <f t="shared" si="292"/>
        <v>1.2169942845276838</v>
      </c>
      <c r="P1522" s="110">
        <f t="shared" si="292"/>
        <v>0.78424654007709726</v>
      </c>
      <c r="Q1522" s="110" t="s">
        <v>261</v>
      </c>
      <c r="R1522" s="110" t="s">
        <v>264</v>
      </c>
      <c r="S1522" s="110" t="s">
        <v>262</v>
      </c>
      <c r="T1522" s="128" t="s">
        <v>160</v>
      </c>
      <c r="U1522" s="128" t="s">
        <v>162</v>
      </c>
      <c r="V1522" s="139" t="s">
        <v>592</v>
      </c>
      <c r="W1522" s="128" t="s">
        <v>151</v>
      </c>
      <c r="X1522" s="109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7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7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7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7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7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7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7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7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7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7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7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7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7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7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7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7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7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7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7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7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7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7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7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7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7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7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7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7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7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7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7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7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7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7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7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7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7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7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7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7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7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7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7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7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7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7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7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7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7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7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7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7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7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7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7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7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7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7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7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7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7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7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7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7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7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7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7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7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7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7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7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7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7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7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7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7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7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7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7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7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7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7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7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7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7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7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7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7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7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7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7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7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7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7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7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7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7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7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7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7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7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7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7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7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7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7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7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7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7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7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7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7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7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7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7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7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7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7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7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7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7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7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7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7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7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7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7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7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7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7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7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7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7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7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7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7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7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7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7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7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7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7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7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7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7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7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7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7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7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7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7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7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7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7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7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7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7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7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7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7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7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7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7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7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7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7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7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7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7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7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7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7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7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7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7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7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7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7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7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7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7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7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7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7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7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7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7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7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7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7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7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7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7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7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7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7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7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7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7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33">
        <v>0.28430295479740936</v>
      </c>
      <c r="B1722" s="133">
        <v>0.71558610959401459</v>
      </c>
      <c r="C1722" s="123">
        <f t="shared" ref="C1722:D1737" si="338">(100%/A1722)</f>
        <v>3.5173746284578264</v>
      </c>
      <c r="D1722" s="124">
        <f t="shared" si="338"/>
        <v>1.3974558569441025</v>
      </c>
      <c r="E1722" s="138">
        <v>4.4372294372294396E-2</v>
      </c>
      <c r="F1722" s="126">
        <f t="shared" si="332"/>
        <v>1.0443722943722944</v>
      </c>
      <c r="G1722" s="126">
        <f t="shared" si="333"/>
        <v>3.3679317685958878</v>
      </c>
      <c r="H1722" s="126">
        <f t="shared" si="334"/>
        <v>1.3380820847837831</v>
      </c>
      <c r="I1722" s="110">
        <v>2.1</v>
      </c>
      <c r="J1722" s="110">
        <v>1.76</v>
      </c>
      <c r="K1722" s="126">
        <f t="shared" si="335"/>
        <v>2.1931818181818183</v>
      </c>
      <c r="L1722" s="126">
        <f t="shared" si="336"/>
        <v>1.8380952380952382</v>
      </c>
      <c r="M1722" s="127">
        <f t="shared" ref="M1722:N1737" si="339">(1/K1722)</f>
        <v>0.45595854922279788</v>
      </c>
      <c r="N1722" s="127">
        <f t="shared" si="339"/>
        <v>0.54404145077720201</v>
      </c>
      <c r="O1722" s="110">
        <f t="shared" ref="O1722:P1737" si="340">(I1722/G1722)</f>
        <v>0.62352807131704557</v>
      </c>
      <c r="P1722" s="110">
        <f t="shared" si="340"/>
        <v>1.3153154204918553</v>
      </c>
      <c r="Q1722" s="110" t="s">
        <v>388</v>
      </c>
      <c r="R1722" s="110" t="s">
        <v>380</v>
      </c>
      <c r="S1722" s="110" t="s">
        <v>349</v>
      </c>
      <c r="T1722" s="128" t="s">
        <v>166</v>
      </c>
      <c r="U1722" s="128" t="s">
        <v>151</v>
      </c>
      <c r="V1722" s="139" t="s">
        <v>596</v>
      </c>
      <c r="W1722" s="128" t="s">
        <v>155</v>
      </c>
      <c r="X1722" s="109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7" t="s">
        <v>597</v>
      </c>
      <c r="W1723" s="142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7" t="s">
        <v>597</v>
      </c>
      <c r="W1724" s="142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7" t="s">
        <v>597</v>
      </c>
      <c r="W1725" s="142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7" t="s">
        <v>597</v>
      </c>
      <c r="W1726" s="142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7" t="s">
        <v>597</v>
      </c>
      <c r="W1727" s="142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7" t="s">
        <v>597</v>
      </c>
      <c r="W1728" s="142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7" t="s">
        <v>597</v>
      </c>
      <c r="W1729" s="142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7" t="s">
        <v>597</v>
      </c>
      <c r="W1730" s="142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7" t="s">
        <v>597</v>
      </c>
      <c r="W1731" s="142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7" t="s">
        <v>597</v>
      </c>
      <c r="W1732" s="142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33">
        <v>0.51606031843646283</v>
      </c>
      <c r="B1733" s="133">
        <v>0.48283145558158513</v>
      </c>
      <c r="C1733" s="123">
        <f t="shared" si="338"/>
        <v>1.9377579795899762</v>
      </c>
      <c r="D1733" s="124">
        <f t="shared" si="338"/>
        <v>2.071116097428801</v>
      </c>
      <c r="E1733" s="138">
        <v>4.2061386888973207E-2</v>
      </c>
      <c r="F1733" s="126">
        <f t="shared" si="332"/>
        <v>1.0420613868889732</v>
      </c>
      <c r="G1733" s="126">
        <f t="shared" si="333"/>
        <v>1.8595430211410715</v>
      </c>
      <c r="H1733" s="126">
        <f t="shared" si="334"/>
        <v>1.9875183204053111</v>
      </c>
      <c r="I1733" s="110">
        <v>1.82</v>
      </c>
      <c r="J1733" s="110">
        <v>2.0299999999999998</v>
      </c>
      <c r="K1733" s="126">
        <f t="shared" si="335"/>
        <v>1.8965517241379313</v>
      </c>
      <c r="L1733" s="126">
        <f t="shared" si="336"/>
        <v>2.1153846153846154</v>
      </c>
      <c r="M1733" s="127">
        <f t="shared" si="339"/>
        <v>0.52727272727272723</v>
      </c>
      <c r="N1733" s="127">
        <f t="shared" si="339"/>
        <v>0.47272727272727272</v>
      </c>
      <c r="O1733" s="110">
        <f t="shared" si="340"/>
        <v>0.97873508668984344</v>
      </c>
      <c r="P1733" s="110">
        <f t="shared" si="340"/>
        <v>1.0213742329610453</v>
      </c>
      <c r="Q1733" s="110" t="s">
        <v>257</v>
      </c>
      <c r="R1733" s="110" t="s">
        <v>439</v>
      </c>
      <c r="S1733" s="110" t="s">
        <v>137</v>
      </c>
      <c r="T1733" s="128" t="s">
        <v>166</v>
      </c>
      <c r="U1733" s="128" t="s">
        <v>151</v>
      </c>
      <c r="V1733" s="139" t="s">
        <v>597</v>
      </c>
      <c r="W1733" s="129" t="s">
        <v>149</v>
      </c>
      <c r="X1733" s="110">
        <v>0</v>
      </c>
      <c r="Y1733" s="110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7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7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7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7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7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7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7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7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7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7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7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7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7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7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7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7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7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7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7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7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7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7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7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7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7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7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7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7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7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7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7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7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7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7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7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7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7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7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6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7" t="s">
        <v>602</v>
      </c>
      <c r="W1772" s="25" t="s">
        <v>170</v>
      </c>
      <c r="X1772" s="103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6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7" t="s">
        <v>602</v>
      </c>
      <c r="W1773" s="25" t="s">
        <v>359</v>
      </c>
      <c r="X1773" s="103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6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7" t="s">
        <v>602</v>
      </c>
      <c r="W1774" s="25" t="s">
        <v>152</v>
      </c>
      <c r="X1774" s="103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6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7" t="s">
        <v>602</v>
      </c>
      <c r="W1775" s="25" t="s">
        <v>151</v>
      </c>
      <c r="X1775" s="103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6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7" t="s">
        <v>602</v>
      </c>
      <c r="W1776" s="25" t="s">
        <v>154</v>
      </c>
      <c r="X1776" s="103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6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7" t="s">
        <v>602</v>
      </c>
      <c r="W1777" s="25" t="s">
        <v>168</v>
      </c>
      <c r="X1777" s="103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6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7" t="s">
        <v>602</v>
      </c>
      <c r="W1778" s="25" t="s">
        <v>162</v>
      </c>
      <c r="X1778" s="103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6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7" t="s">
        <v>602</v>
      </c>
      <c r="W1779" s="25" t="s">
        <v>483</v>
      </c>
      <c r="X1779" s="103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6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7" t="s">
        <v>602</v>
      </c>
      <c r="W1780" s="25" t="s">
        <v>172</v>
      </c>
      <c r="X1780" s="103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6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7" t="s">
        <v>602</v>
      </c>
      <c r="W1781" s="25" t="s">
        <v>154</v>
      </c>
      <c r="X1781" s="103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6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7" t="s">
        <v>602</v>
      </c>
      <c r="W1782" s="25" t="s">
        <v>168</v>
      </c>
      <c r="X1782" s="103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6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7" t="s">
        <v>603</v>
      </c>
      <c r="W1783" s="25" t="s">
        <v>447</v>
      </c>
      <c r="X1783" s="103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6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7" t="s">
        <v>603</v>
      </c>
      <c r="W1784" s="25" t="s">
        <v>162</v>
      </c>
      <c r="X1784" s="103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6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7" t="s">
        <v>603</v>
      </c>
      <c r="W1785" s="25" t="s">
        <v>162</v>
      </c>
      <c r="X1785" s="103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6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7" t="s">
        <v>603</v>
      </c>
      <c r="W1786" s="25" t="s">
        <v>150</v>
      </c>
      <c r="X1786" s="103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6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7" t="s">
        <v>603</v>
      </c>
      <c r="W1787" s="25" t="s">
        <v>165</v>
      </c>
      <c r="X1787" s="103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6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7" t="s">
        <v>603</v>
      </c>
      <c r="W1788" s="25" t="s">
        <v>155</v>
      </c>
      <c r="X1788" s="103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6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7" t="s">
        <v>603</v>
      </c>
      <c r="W1789" s="25" t="s">
        <v>151</v>
      </c>
      <c r="X1789" s="103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6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7" t="s">
        <v>603</v>
      </c>
      <c r="W1790" s="25" t="s">
        <v>152</v>
      </c>
      <c r="X1790" s="103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6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7" t="s">
        <v>603</v>
      </c>
      <c r="W1791" s="25" t="s">
        <v>170</v>
      </c>
      <c r="X1791" s="103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6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7" t="s">
        <v>603</v>
      </c>
      <c r="W1792" s="25" t="s">
        <v>151</v>
      </c>
      <c r="X1792" s="103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6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7" t="s">
        <v>603</v>
      </c>
      <c r="W1793" s="25" t="s">
        <v>275</v>
      </c>
      <c r="X1793" s="103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6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7" t="s">
        <v>603</v>
      </c>
      <c r="W1794" s="25" t="s">
        <v>151</v>
      </c>
      <c r="X1794" s="103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6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7" t="s">
        <v>603</v>
      </c>
      <c r="W1795" s="25" t="s">
        <v>162</v>
      </c>
      <c r="X1795" s="103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6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7" t="s">
        <v>603</v>
      </c>
      <c r="W1796" s="25" t="s">
        <v>151</v>
      </c>
      <c r="X1796" s="103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6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7" t="s">
        <v>603</v>
      </c>
      <c r="W1797" s="25" t="s">
        <v>451</v>
      </c>
      <c r="X1797" s="103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6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7" t="s">
        <v>603</v>
      </c>
      <c r="W1798" s="25" t="s">
        <v>172</v>
      </c>
      <c r="X1798" s="103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6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7" t="s">
        <v>603</v>
      </c>
      <c r="W1799" s="25" t="s">
        <v>447</v>
      </c>
      <c r="X1799" s="103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6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7" t="s">
        <v>603</v>
      </c>
      <c r="W1800" s="25" t="s">
        <v>170</v>
      </c>
      <c r="X1800" s="103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6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7" t="s">
        <v>603</v>
      </c>
      <c r="W1801" s="25" t="s">
        <v>149</v>
      </c>
      <c r="X1801" s="103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6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7" t="s">
        <v>603</v>
      </c>
      <c r="W1802" s="25" t="s">
        <v>154</v>
      </c>
      <c r="X1802" s="103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6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7" t="s">
        <v>603</v>
      </c>
      <c r="W1803" s="25" t="s">
        <v>152</v>
      </c>
      <c r="X1803" s="103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6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7" t="s">
        <v>603</v>
      </c>
      <c r="W1804" s="25" t="s">
        <v>175</v>
      </c>
      <c r="X1804" s="103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6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7" t="s">
        <v>603</v>
      </c>
      <c r="W1805" s="25" t="s">
        <v>150</v>
      </c>
      <c r="X1805" s="103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6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7" t="s">
        <v>603</v>
      </c>
      <c r="W1806" s="25" t="s">
        <v>153</v>
      </c>
      <c r="X1806" s="103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6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7" t="s">
        <v>603</v>
      </c>
      <c r="W1807" s="25" t="s">
        <v>170</v>
      </c>
      <c r="X1807" s="103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6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7" t="s">
        <v>603</v>
      </c>
      <c r="W1808" s="25" t="s">
        <v>170</v>
      </c>
      <c r="X1808" s="103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6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7" t="s">
        <v>603</v>
      </c>
      <c r="W1809" s="25" t="s">
        <v>153</v>
      </c>
      <c r="X1809" s="103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6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7" t="s">
        <v>603</v>
      </c>
      <c r="W1810" s="25" t="s">
        <v>162</v>
      </c>
      <c r="X1810" s="103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6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7" t="s">
        <v>603</v>
      </c>
      <c r="W1811" s="25" t="s">
        <v>149</v>
      </c>
      <c r="X1811" s="103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6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7" t="s">
        <v>603</v>
      </c>
      <c r="W1812" s="25" t="s">
        <v>154</v>
      </c>
      <c r="X1812" s="103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6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7" t="s">
        <v>603</v>
      </c>
      <c r="W1813" s="25" t="s">
        <v>162</v>
      </c>
      <c r="X1813" s="103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6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7" t="s">
        <v>603</v>
      </c>
      <c r="W1814" s="25" t="s">
        <v>150</v>
      </c>
      <c r="X1814" s="103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6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7" t="s">
        <v>603</v>
      </c>
      <c r="W1815" s="25" t="s">
        <v>179</v>
      </c>
      <c r="X1815" s="103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6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7" t="s">
        <v>603</v>
      </c>
      <c r="W1816" s="25" t="s">
        <v>150</v>
      </c>
      <c r="X1816" s="103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6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7" t="s">
        <v>603</v>
      </c>
      <c r="W1817" s="25" t="s">
        <v>154</v>
      </c>
      <c r="X1817" s="103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6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7" t="s">
        <v>603</v>
      </c>
      <c r="W1818" s="25" t="s">
        <v>153</v>
      </c>
      <c r="X1818" s="103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6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7" t="s">
        <v>603</v>
      </c>
      <c r="W1819" s="25" t="s">
        <v>176</v>
      </c>
      <c r="X1819" s="103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6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7" t="s">
        <v>603</v>
      </c>
      <c r="W1820" s="25" t="s">
        <v>155</v>
      </c>
      <c r="X1820" s="103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6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7" t="s">
        <v>603</v>
      </c>
      <c r="W1821" s="25" t="s">
        <v>162</v>
      </c>
      <c r="X1821" s="103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6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7" t="s">
        <v>603</v>
      </c>
      <c r="W1822" s="25" t="s">
        <v>178</v>
      </c>
      <c r="X1822" s="103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6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7" t="s">
        <v>603</v>
      </c>
      <c r="W1823" s="25" t="s">
        <v>175</v>
      </c>
      <c r="X1823" s="103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6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7" t="s">
        <v>603</v>
      </c>
      <c r="W1824" s="25" t="s">
        <v>154</v>
      </c>
      <c r="X1824" s="103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6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7" t="s">
        <v>603</v>
      </c>
      <c r="W1825" s="25" t="s">
        <v>150</v>
      </c>
      <c r="X1825" s="103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6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7" t="s">
        <v>603</v>
      </c>
      <c r="W1826" s="25" t="s">
        <v>152</v>
      </c>
      <c r="X1826" s="103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6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7" t="s">
        <v>603</v>
      </c>
      <c r="W1827" s="25" t="s">
        <v>154</v>
      </c>
      <c r="X1827" s="103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6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7" t="s">
        <v>603</v>
      </c>
      <c r="W1828" s="25" t="s">
        <v>152</v>
      </c>
      <c r="X1828" s="103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6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7" t="s">
        <v>603</v>
      </c>
      <c r="W1829" s="25" t="s">
        <v>150</v>
      </c>
      <c r="X1829" s="103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6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7" t="s">
        <v>603</v>
      </c>
      <c r="W1830" s="25" t="s">
        <v>149</v>
      </c>
      <c r="X1830" s="103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6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7" t="s">
        <v>603</v>
      </c>
      <c r="W1831" s="25" t="s">
        <v>170</v>
      </c>
      <c r="X1831" s="103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6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7" t="s">
        <v>603</v>
      </c>
      <c r="W1832" s="25" t="s">
        <v>176</v>
      </c>
      <c r="X1832" s="103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6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7" t="s">
        <v>603</v>
      </c>
      <c r="W1833" s="25" t="s">
        <v>165</v>
      </c>
      <c r="X1833" s="103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6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7" t="s">
        <v>603</v>
      </c>
      <c r="W1834" s="25" t="s">
        <v>170</v>
      </c>
      <c r="X1834" s="103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6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7" t="s">
        <v>603</v>
      </c>
      <c r="W1835" s="25" t="s">
        <v>153</v>
      </c>
      <c r="X1835" s="103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6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7" t="s">
        <v>603</v>
      </c>
      <c r="W1836" s="25" t="s">
        <v>150</v>
      </c>
      <c r="X1836" s="103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6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7" t="s">
        <v>603</v>
      </c>
      <c r="W1837" s="25" t="s">
        <v>154</v>
      </c>
      <c r="X1837" s="103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6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7" t="s">
        <v>603</v>
      </c>
      <c r="W1838" s="25" t="s">
        <v>170</v>
      </c>
      <c r="X1838" s="103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6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7" t="s">
        <v>603</v>
      </c>
      <c r="W1839" s="25" t="s">
        <v>392</v>
      </c>
      <c r="X1839" s="103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6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7" t="s">
        <v>603</v>
      </c>
      <c r="W1840" s="25" t="s">
        <v>149</v>
      </c>
      <c r="X1840" s="103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6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7" t="s">
        <v>603</v>
      </c>
      <c r="W1841" s="25" t="s">
        <v>150</v>
      </c>
      <c r="X1841" s="103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6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7" t="s">
        <v>603</v>
      </c>
      <c r="W1842" s="25" t="s">
        <v>154</v>
      </c>
      <c r="X1842" s="103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6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7" t="s">
        <v>603</v>
      </c>
      <c r="W1843" s="25" t="s">
        <v>162</v>
      </c>
      <c r="X1843" s="103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6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7" t="s">
        <v>603</v>
      </c>
      <c r="W1844" s="25" t="s">
        <v>154</v>
      </c>
      <c r="X1844" s="103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6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7" t="s">
        <v>603</v>
      </c>
      <c r="W1845" s="25" t="s">
        <v>163</v>
      </c>
      <c r="X1845" s="103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6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7" t="s">
        <v>603</v>
      </c>
      <c r="W1846" s="25" t="s">
        <v>152</v>
      </c>
      <c r="X1846" s="103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6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7" t="s">
        <v>603</v>
      </c>
      <c r="W1847" s="25" t="s">
        <v>178</v>
      </c>
      <c r="X1847" s="103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6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7" t="s">
        <v>603</v>
      </c>
      <c r="W1848" s="25" t="s">
        <v>152</v>
      </c>
      <c r="X1848" s="103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6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7" t="s">
        <v>603</v>
      </c>
      <c r="W1849" s="25" t="s">
        <v>175</v>
      </c>
      <c r="X1849" s="103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6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7" t="s">
        <v>603</v>
      </c>
      <c r="W1850" s="25" t="s">
        <v>162</v>
      </c>
      <c r="X1850" s="103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6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7" t="s">
        <v>603</v>
      </c>
      <c r="W1851" s="25" t="s">
        <v>165</v>
      </c>
      <c r="X1851" s="103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6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7" t="s">
        <v>603</v>
      </c>
      <c r="W1852" s="25" t="s">
        <v>168</v>
      </c>
      <c r="X1852" s="103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6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7" t="s">
        <v>603</v>
      </c>
      <c r="W1853" s="25" t="s">
        <v>151</v>
      </c>
      <c r="X1853" s="103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6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7" t="s">
        <v>603</v>
      </c>
      <c r="W1854" s="25" t="s">
        <v>162</v>
      </c>
      <c r="X1854" s="103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6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7" t="s">
        <v>603</v>
      </c>
      <c r="W1855" s="25" t="s">
        <v>178</v>
      </c>
      <c r="X1855" s="103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6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7" t="s">
        <v>603</v>
      </c>
      <c r="W1856" s="25" t="s">
        <v>152</v>
      </c>
      <c r="X1856" s="103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6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7" t="s">
        <v>603</v>
      </c>
      <c r="W1857" s="25" t="s">
        <v>151</v>
      </c>
      <c r="X1857" s="103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6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7" t="s">
        <v>603</v>
      </c>
      <c r="W1858" s="25" t="s">
        <v>154</v>
      </c>
      <c r="X1858" s="103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6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7" t="s">
        <v>603</v>
      </c>
      <c r="W1859" s="25" t="s">
        <v>170</v>
      </c>
      <c r="X1859" s="103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6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7" t="s">
        <v>603</v>
      </c>
      <c r="W1860" s="25" t="s">
        <v>150</v>
      </c>
      <c r="X1860" s="103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6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7" t="s">
        <v>603</v>
      </c>
      <c r="W1861" s="25" t="s">
        <v>447</v>
      </c>
      <c r="X1861" s="103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6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7" t="s">
        <v>603</v>
      </c>
      <c r="W1862" s="25" t="s">
        <v>153</v>
      </c>
      <c r="X1862" s="103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6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7" t="s">
        <v>603</v>
      </c>
      <c r="W1863" s="25" t="s">
        <v>154</v>
      </c>
      <c r="X1863" s="103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6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7" t="s">
        <v>603</v>
      </c>
      <c r="W1864" s="25" t="s">
        <v>165</v>
      </c>
      <c r="X1864" s="103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6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7" t="s">
        <v>603</v>
      </c>
      <c r="W1865" s="25" t="s">
        <v>163</v>
      </c>
      <c r="X1865" s="103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6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7" t="s">
        <v>603</v>
      </c>
      <c r="W1866" s="25" t="s">
        <v>153</v>
      </c>
      <c r="X1866" s="103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6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7" t="s">
        <v>603</v>
      </c>
      <c r="W1867" s="25" t="s">
        <v>151</v>
      </c>
      <c r="X1867" s="103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6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7" t="s">
        <v>603</v>
      </c>
      <c r="W1868" s="25" t="s">
        <v>172</v>
      </c>
      <c r="X1868" s="103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6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7" t="s">
        <v>603</v>
      </c>
      <c r="W1869" s="25" t="s">
        <v>163</v>
      </c>
      <c r="X1869" s="103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6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7" t="s">
        <v>603</v>
      </c>
      <c r="W1870" s="25" t="s">
        <v>162</v>
      </c>
      <c r="X1870" s="103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6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7" t="s">
        <v>603</v>
      </c>
      <c r="W1871" s="25" t="s">
        <v>162</v>
      </c>
      <c r="X1871" s="103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6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7" t="s">
        <v>603</v>
      </c>
      <c r="W1872" s="25" t="s">
        <v>150</v>
      </c>
      <c r="X1872" s="103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6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7" t="s">
        <v>603</v>
      </c>
      <c r="W1873" s="25" t="s">
        <v>170</v>
      </c>
      <c r="X1873" s="103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6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7" t="s">
        <v>603</v>
      </c>
      <c r="W1874" s="25" t="s">
        <v>162</v>
      </c>
      <c r="X1874" s="103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6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7" t="s">
        <v>603</v>
      </c>
      <c r="W1875" s="25" t="s">
        <v>275</v>
      </c>
      <c r="X1875" s="103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6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7" t="s">
        <v>603</v>
      </c>
      <c r="W1876" s="25" t="s">
        <v>451</v>
      </c>
      <c r="X1876" s="103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6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7" t="s">
        <v>603</v>
      </c>
      <c r="W1877" s="25" t="s">
        <v>163</v>
      </c>
      <c r="X1877" s="103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6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7" t="s">
        <v>603</v>
      </c>
      <c r="W1878" s="25" t="s">
        <v>447</v>
      </c>
      <c r="X1878" s="103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6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7" t="s">
        <v>603</v>
      </c>
      <c r="W1879" s="25" t="s">
        <v>163</v>
      </c>
      <c r="X1879" s="103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6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7" t="s">
        <v>603</v>
      </c>
      <c r="W1880" s="25" t="s">
        <v>170</v>
      </c>
      <c r="X1880" s="103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6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7" t="s">
        <v>603</v>
      </c>
      <c r="W1881" s="25" t="s">
        <v>153</v>
      </c>
      <c r="X1881" s="103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6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7" t="s">
        <v>603</v>
      </c>
      <c r="W1882" s="25" t="s">
        <v>170</v>
      </c>
      <c r="X1882" s="103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6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7" t="s">
        <v>603</v>
      </c>
      <c r="W1883" s="25" t="s">
        <v>151</v>
      </c>
      <c r="X1883" s="103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6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7" t="s">
        <v>603</v>
      </c>
      <c r="W1884" s="25" t="s">
        <v>149</v>
      </c>
      <c r="X1884" s="103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6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7" t="s">
        <v>603</v>
      </c>
      <c r="W1885" s="25" t="s">
        <v>154</v>
      </c>
      <c r="X1885" s="103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6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7" t="s">
        <v>603</v>
      </c>
      <c r="W1886" s="25" t="s">
        <v>172</v>
      </c>
      <c r="X1886" s="103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6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7" t="s">
        <v>603</v>
      </c>
      <c r="W1887" s="25" t="s">
        <v>178</v>
      </c>
      <c r="X1887" s="103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6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7" t="s">
        <v>603</v>
      </c>
      <c r="W1888" s="25" t="s">
        <v>162</v>
      </c>
      <c r="X1888" s="103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6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7" t="s">
        <v>603</v>
      </c>
      <c r="W1889" s="25" t="s">
        <v>151</v>
      </c>
      <c r="X1889" s="103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6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7" t="s">
        <v>603</v>
      </c>
      <c r="W1890" s="25" t="s">
        <v>154</v>
      </c>
      <c r="X1890" s="103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6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7" t="s">
        <v>603</v>
      </c>
      <c r="W1891" s="25" t="s">
        <v>170</v>
      </c>
      <c r="X1891" s="103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6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7" t="s">
        <v>603</v>
      </c>
      <c r="W1892" s="25" t="s">
        <v>150</v>
      </c>
      <c r="X1892" s="103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6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7" t="s">
        <v>603</v>
      </c>
      <c r="W1893" s="25" t="s">
        <v>153</v>
      </c>
      <c r="X1893" s="103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6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7" t="s">
        <v>604</v>
      </c>
      <c r="W1894" s="25" t="s">
        <v>150</v>
      </c>
      <c r="X1894" s="103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6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7" t="s">
        <v>604</v>
      </c>
      <c r="W1895" s="25" t="s">
        <v>152</v>
      </c>
      <c r="X1895" s="103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6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7" t="s">
        <v>604</v>
      </c>
      <c r="W1896" s="25" t="s">
        <v>170</v>
      </c>
      <c r="X1896" s="103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6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7" t="s">
        <v>604</v>
      </c>
      <c r="W1897" s="25" t="s">
        <v>170</v>
      </c>
      <c r="X1897" s="103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6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7" t="s">
        <v>604</v>
      </c>
      <c r="W1898" s="25" t="s">
        <v>329</v>
      </c>
      <c r="X1898" s="103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6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7" t="s">
        <v>604</v>
      </c>
      <c r="W1899" s="25" t="s">
        <v>151</v>
      </c>
      <c r="X1899" s="103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6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7" t="s">
        <v>604</v>
      </c>
      <c r="W1900" s="25" t="s">
        <v>176</v>
      </c>
      <c r="X1900" s="103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6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7" t="s">
        <v>604</v>
      </c>
      <c r="W1901" s="25" t="s">
        <v>152</v>
      </c>
      <c r="X1901" s="103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6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7" t="s">
        <v>604</v>
      </c>
      <c r="W1902" s="25" t="s">
        <v>151</v>
      </c>
      <c r="X1902" s="103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6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7" t="s">
        <v>604</v>
      </c>
      <c r="W1903" s="25" t="s">
        <v>152</v>
      </c>
      <c r="X1903" s="103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6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7" t="s">
        <v>604</v>
      </c>
      <c r="W1904" s="25" t="s">
        <v>172</v>
      </c>
      <c r="X1904" s="103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6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7" t="s">
        <v>604</v>
      </c>
      <c r="W1905" s="25" t="s">
        <v>176</v>
      </c>
      <c r="X1905" s="103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6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7" t="s">
        <v>604</v>
      </c>
      <c r="W1906" s="25" t="s">
        <v>154</v>
      </c>
      <c r="X1906" s="103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6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7" t="s">
        <v>604</v>
      </c>
      <c r="W1907" s="25" t="s">
        <v>151</v>
      </c>
      <c r="X1907" s="103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6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7" t="s">
        <v>604</v>
      </c>
      <c r="W1908" s="25" t="s">
        <v>151</v>
      </c>
      <c r="X1908" s="103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6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7" t="s">
        <v>604</v>
      </c>
      <c r="W1909" s="25" t="s">
        <v>163</v>
      </c>
      <c r="X1909" s="103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6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7" t="s">
        <v>604</v>
      </c>
      <c r="W1910" s="25" t="s">
        <v>226</v>
      </c>
      <c r="X1910" s="103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6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7" t="s">
        <v>604</v>
      </c>
      <c r="W1911" s="25" t="s">
        <v>154</v>
      </c>
      <c r="X1911" s="103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6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7" t="s">
        <v>604</v>
      </c>
      <c r="W1912" s="25" t="s">
        <v>175</v>
      </c>
      <c r="X1912" s="103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6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7" t="s">
        <v>604</v>
      </c>
      <c r="W1913" s="25" t="s">
        <v>155</v>
      </c>
      <c r="X1913" s="103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6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7" t="s">
        <v>604</v>
      </c>
      <c r="W1914" s="25" t="s">
        <v>433</v>
      </c>
      <c r="X1914" s="103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6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7" t="s">
        <v>604</v>
      </c>
      <c r="W1915" s="25" t="s">
        <v>176</v>
      </c>
      <c r="X1915" s="103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6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7" t="s">
        <v>604</v>
      </c>
      <c r="W1916" s="25" t="s">
        <v>155</v>
      </c>
      <c r="X1916" s="103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6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7" t="s">
        <v>604</v>
      </c>
      <c r="W1917" s="25" t="s">
        <v>165</v>
      </c>
      <c r="X1917" s="103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6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7" t="s">
        <v>604</v>
      </c>
      <c r="W1918" s="25" t="s">
        <v>167</v>
      </c>
      <c r="X1918" s="103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6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7" t="s">
        <v>604</v>
      </c>
      <c r="W1919" s="25" t="s">
        <v>150</v>
      </c>
      <c r="X1919" s="103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6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7" t="s">
        <v>604</v>
      </c>
      <c r="W1920" s="25" t="s">
        <v>151</v>
      </c>
      <c r="X1920" s="103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6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7" t="s">
        <v>604</v>
      </c>
      <c r="W1921" s="25" t="s">
        <v>154</v>
      </c>
      <c r="X1921" s="103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6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7" t="s">
        <v>604</v>
      </c>
      <c r="W1922" s="25" t="s">
        <v>154</v>
      </c>
      <c r="X1922" s="103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6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7" t="s">
        <v>604</v>
      </c>
      <c r="W1923" s="25" t="s">
        <v>151</v>
      </c>
      <c r="X1923" s="103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6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7" t="s">
        <v>604</v>
      </c>
      <c r="W1924" s="25" t="s">
        <v>149</v>
      </c>
      <c r="X1924" s="103">
        <v>0</v>
      </c>
      <c r="Y1924" s="23" t="str">
        <f t="shared" si="385"/>
        <v>N</v>
      </c>
      <c r="Z1924">
        <v>100</v>
      </c>
      <c r="AA1924">
        <f t="shared" ref="AA1924:AA1950" si="389">IF(AND(O1924&gt;1,Y1924="Y"),Z1924*I1924,IF(AND(P1924&gt;1,Y1924="N"),Z1924*J1924,0))</f>
        <v>189</v>
      </c>
      <c r="AB1924">
        <f t="shared" ref="AB1924:AB1950" si="390">AA1924-Z1924</f>
        <v>89</v>
      </c>
      <c r="AC1924">
        <f t="shared" ref="AC1924:AC1950" si="391">IF(AND(A1924 &gt; 50%,Y1924 = "Y"),Z1924*I1924,0)</f>
        <v>0</v>
      </c>
      <c r="AD1924">
        <f t="shared" ref="AD1924:AD1950" si="392">AC1924-Z1924</f>
        <v>-100</v>
      </c>
      <c r="AE1924">
        <f t="shared" ref="AE1924:AE1950" si="393">IF(AND(B1924 &gt; 50%,Y1924 = "N"),Z1924*J1924,0)</f>
        <v>189</v>
      </c>
      <c r="AF1924">
        <f t="shared" ref="AF1924:AF1950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6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7" t="s">
        <v>604</v>
      </c>
      <c r="W1925" s="25" t="s">
        <v>149</v>
      </c>
      <c r="X1925" s="103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6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7" t="s">
        <v>604</v>
      </c>
      <c r="W1926" s="25" t="s">
        <v>226</v>
      </c>
      <c r="X1926" s="103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6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7" t="s">
        <v>604</v>
      </c>
      <c r="W1927" s="25" t="s">
        <v>152</v>
      </c>
      <c r="X1927" s="103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6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7" t="s">
        <v>604</v>
      </c>
      <c r="W1928" s="25" t="s">
        <v>151</v>
      </c>
      <c r="X1928" s="103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6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7" t="s">
        <v>604</v>
      </c>
      <c r="W1929" s="25" t="s">
        <v>151</v>
      </c>
      <c r="X1929" s="103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6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7" t="s">
        <v>604</v>
      </c>
      <c r="W1930" s="25" t="s">
        <v>162</v>
      </c>
      <c r="X1930" s="103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6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7" t="s">
        <v>604</v>
      </c>
      <c r="W1931" s="25" t="s">
        <v>152</v>
      </c>
      <c r="X1931" s="103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6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7" t="s">
        <v>604</v>
      </c>
      <c r="W1932" s="25" t="s">
        <v>155</v>
      </c>
      <c r="X1932" s="103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6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7" t="s">
        <v>604</v>
      </c>
      <c r="W1933" s="25" t="s">
        <v>165</v>
      </c>
      <c r="X1933" s="103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6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7" t="s">
        <v>604</v>
      </c>
      <c r="W1934" s="25" t="s">
        <v>153</v>
      </c>
      <c r="X1934" s="103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6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7" t="s">
        <v>604</v>
      </c>
      <c r="W1935" s="25" t="s">
        <v>153</v>
      </c>
      <c r="X1935" s="103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6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7" t="s">
        <v>604</v>
      </c>
      <c r="W1936" s="25" t="s">
        <v>151</v>
      </c>
      <c r="X1936" s="103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6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7" t="s">
        <v>604</v>
      </c>
      <c r="W1937" s="25" t="s">
        <v>151</v>
      </c>
      <c r="X1937" s="103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6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7" t="s">
        <v>604</v>
      </c>
      <c r="W1938" s="25" t="s">
        <v>149</v>
      </c>
      <c r="X1938" s="103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6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7" t="s">
        <v>604</v>
      </c>
      <c r="W1939" s="25" t="s">
        <v>155</v>
      </c>
      <c r="X1939" s="103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6">
        <v>3.5577975284917462E-2</v>
      </c>
      <c r="F1940" s="7">
        <f t="shared" ref="F1940:F1950" si="395">(E1940/100%) + 1</f>
        <v>1.0355779752849175</v>
      </c>
      <c r="G1940" s="7">
        <f t="shared" ref="G1940:G1950" si="396">C1940/F1940</f>
        <v>1.8057312017197189</v>
      </c>
      <c r="H1940" s="7">
        <f t="shared" ref="H1940:H1950" si="397">D1940/F1940</f>
        <v>2.1111238025108419</v>
      </c>
      <c r="I1940">
        <v>1.81</v>
      </c>
      <c r="J1940">
        <v>2.0699999999999998</v>
      </c>
      <c r="K1940" s="7">
        <f t="shared" ref="K1940:K1950" si="398">(I1940*F1940)</f>
        <v>1.8743961352657006</v>
      </c>
      <c r="L1940" s="7">
        <f t="shared" ref="L1940:L1950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7" t="s">
        <v>604</v>
      </c>
      <c r="W1940" s="25" t="s">
        <v>152</v>
      </c>
      <c r="X1940" s="103">
        <v>1</v>
      </c>
      <c r="Y1940" s="23" t="str">
        <f t="shared" ref="Y1940:Y1950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6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7" t="s">
        <v>604</v>
      </c>
      <c r="W1941" s="25" t="s">
        <v>154</v>
      </c>
      <c r="X1941" s="103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6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7" t="s">
        <v>604</v>
      </c>
      <c r="W1942" s="25" t="s">
        <v>165</v>
      </c>
      <c r="X1942" s="103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6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7" t="s">
        <v>605</v>
      </c>
      <c r="W1943" s="25" t="s">
        <v>150</v>
      </c>
      <c r="X1943" s="103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6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7" t="s">
        <v>605</v>
      </c>
      <c r="W1944" s="25" t="s">
        <v>153</v>
      </c>
      <c r="X1944" s="103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6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7" t="s">
        <v>605</v>
      </c>
      <c r="W1945" s="25" t="s">
        <v>152</v>
      </c>
      <c r="X1945" s="103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6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7" t="s">
        <v>605</v>
      </c>
      <c r="W1946" s="25" t="s">
        <v>154</v>
      </c>
      <c r="X1946" s="103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6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7" t="s">
        <v>605</v>
      </c>
      <c r="W1947" s="25" t="s">
        <v>152</v>
      </c>
      <c r="X1947" s="103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6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7" t="s">
        <v>605</v>
      </c>
      <c r="W1948" s="25" t="s">
        <v>170</v>
      </c>
      <c r="X1948" s="130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6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7" t="s">
        <v>605</v>
      </c>
      <c r="W1949" s="25" t="s">
        <v>477</v>
      </c>
      <c r="X1949" s="103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6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7" t="s">
        <v>605</v>
      </c>
      <c r="W1950" s="25" t="s">
        <v>162</v>
      </c>
      <c r="X1950" s="103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32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3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7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7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7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7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7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7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7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7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7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7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7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7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7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7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7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7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7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7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7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7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7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7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7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7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7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7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7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7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7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7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7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7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7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7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7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7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7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7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7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7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7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7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7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7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7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7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7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7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7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7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7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7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7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7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7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7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7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7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7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7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7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7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7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7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7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7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7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7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7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7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7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7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7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7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7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7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7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7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7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7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7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7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7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7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7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7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7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7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7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7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7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7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7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7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7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7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7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7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7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7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7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7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7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7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7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7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7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7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7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7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7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7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7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7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7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7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7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7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7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7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7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7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7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7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7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7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7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7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7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7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7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7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7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7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7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7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7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7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7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7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7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7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7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7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7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7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7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7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7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7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7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7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7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7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7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7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7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7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7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7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7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7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7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7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7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7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7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7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7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7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7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7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7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7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7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7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7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7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7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7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7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7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7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7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8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8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8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8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8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8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8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8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8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8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8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8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8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8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8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8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2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2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2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2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2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2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2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2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2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2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2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3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2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2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2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2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2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2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2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2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2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3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3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9"/>
      <c r="Y3010" s="110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3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abSelected="1" topLeftCell="H1" zoomScale="80" zoomScaleNormal="80" workbookViewId="0">
      <pane ySplit="1" topLeftCell="A1943" activePane="bottomLeft" state="frozen"/>
      <selection pane="bottomLeft" activeCell="AC1958" sqref="AC195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157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177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0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0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0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0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0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0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0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0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0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0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0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0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0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0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0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0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0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0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0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0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0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0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0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0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0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0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0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2">
        <v>6.5359794183465422E-2</v>
      </c>
      <c r="B30" s="132">
        <v>0.28144328887156184</v>
      </c>
      <c r="C30" s="132">
        <v>0.57173421471023855</v>
      </c>
      <c r="D30" s="123">
        <f t="shared" si="10"/>
        <v>15.299925779952622</v>
      </c>
      <c r="E30" s="124">
        <f t="shared" si="10"/>
        <v>3.5531136805907475</v>
      </c>
      <c r="F30" s="124">
        <f t="shared" si="10"/>
        <v>1.7490644678433518</v>
      </c>
      <c r="G30" s="125">
        <v>3.8667946120766183E-2</v>
      </c>
      <c r="H30" s="126">
        <f t="shared" si="3"/>
        <v>1.0386679461207662</v>
      </c>
      <c r="I30" s="126">
        <f t="shared" si="0"/>
        <v>14.730334017811016</v>
      </c>
      <c r="J30" s="126">
        <f t="shared" si="1"/>
        <v>3.4208369420284641</v>
      </c>
      <c r="K30" s="126">
        <f t="shared" si="7"/>
        <v>1.6839495956102102</v>
      </c>
      <c r="L30" s="110">
        <v>2.2599999999999998</v>
      </c>
      <c r="M30" s="110">
        <v>3.39</v>
      </c>
      <c r="N30" s="110">
        <v>3.32</v>
      </c>
      <c r="O30" s="126">
        <f t="shared" si="4"/>
        <v>2.3473895582329312</v>
      </c>
      <c r="P30" s="126">
        <f t="shared" si="5"/>
        <v>3.5210843373493974</v>
      </c>
      <c r="Q30" s="126">
        <f t="shared" si="8"/>
        <v>3.4483775811209436</v>
      </c>
      <c r="R30" s="127">
        <f t="shared" si="11"/>
        <v>0.42600513259195905</v>
      </c>
      <c r="S30" s="127">
        <f t="shared" si="11"/>
        <v>0.28400342172797266</v>
      </c>
      <c r="T30" s="127">
        <f t="shared" si="11"/>
        <v>0.28999144568006846</v>
      </c>
      <c r="U30" s="110">
        <f t="shared" si="12"/>
        <v>0.15342489839452023</v>
      </c>
      <c r="V30" s="110">
        <f t="shared" si="12"/>
        <v>0.99098555629775842</v>
      </c>
      <c r="W30" s="110">
        <f t="shared" si="12"/>
        <v>1.9715554483665745</v>
      </c>
      <c r="X30" s="110" t="s">
        <v>84</v>
      </c>
      <c r="Y30" s="110" t="s">
        <v>15</v>
      </c>
      <c r="Z30" s="110" t="s">
        <v>139</v>
      </c>
      <c r="AA30" s="128" t="s">
        <v>161</v>
      </c>
      <c r="AB30" s="129" t="s">
        <v>152</v>
      </c>
      <c r="AC30" s="129" t="s">
        <v>467</v>
      </c>
      <c r="AD30" s="128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3">
        <v>0.25736337921243785</v>
      </c>
      <c r="B78" s="133">
        <v>0.22979475317136935</v>
      </c>
      <c r="C78" s="133">
        <v>0.46252505653294729</v>
      </c>
      <c r="D78" s="123">
        <f t="shared" si="15"/>
        <v>3.8855566905443868</v>
      </c>
      <c r="E78" s="124">
        <f t="shared" si="15"/>
        <v>4.3517094546290638</v>
      </c>
      <c r="F78" s="124">
        <f t="shared" si="15"/>
        <v>2.1620450305890975</v>
      </c>
      <c r="G78" s="125">
        <v>6.2406250337228908E-2</v>
      </c>
      <c r="H78" s="126">
        <f t="shared" si="18"/>
        <v>1.0624062503372289</v>
      </c>
      <c r="I78" s="126">
        <f t="shared" si="16"/>
        <v>3.6573172355782297</v>
      </c>
      <c r="J78" s="126">
        <f t="shared" si="17"/>
        <v>4.096087963759385</v>
      </c>
      <c r="K78" s="126">
        <f t="shared" si="21"/>
        <v>2.0350454733326555</v>
      </c>
      <c r="L78" s="110">
        <v>3.16</v>
      </c>
      <c r="M78" s="110">
        <v>3.91</v>
      </c>
      <c r="N78" s="110">
        <v>2.04</v>
      </c>
      <c r="O78" s="126">
        <f t="shared" si="19"/>
        <v>3.3572037510656436</v>
      </c>
      <c r="P78" s="126">
        <f t="shared" si="20"/>
        <v>4.1540084388185647</v>
      </c>
      <c r="Q78" s="126">
        <f t="shared" si="22"/>
        <v>2.1673087506879471</v>
      </c>
      <c r="R78" s="127">
        <f t="shared" si="13"/>
        <v>0.29786693753174198</v>
      </c>
      <c r="S78" s="127">
        <f t="shared" si="13"/>
        <v>0.24073133570340277</v>
      </c>
      <c r="T78" s="127">
        <f t="shared" si="13"/>
        <v>0.46140172676485525</v>
      </c>
      <c r="U78" s="110">
        <f t="shared" si="14"/>
        <v>0.86402130207892602</v>
      </c>
      <c r="V78" s="110">
        <f t="shared" si="14"/>
        <v>0.95456934387009762</v>
      </c>
      <c r="W78" s="110">
        <f t="shared" si="14"/>
        <v>1.0024346024362938</v>
      </c>
      <c r="X78" s="110" t="s">
        <v>344</v>
      </c>
      <c r="Y78" s="110" t="s">
        <v>345</v>
      </c>
      <c r="Z78" s="110" t="s">
        <v>145</v>
      </c>
      <c r="AA78" s="128" t="s">
        <v>161</v>
      </c>
      <c r="AB78" s="128" t="s">
        <v>155</v>
      </c>
      <c r="AC78" s="110" t="s">
        <v>526</v>
      </c>
      <c r="AD78" s="128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1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1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1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1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1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1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1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1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1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1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1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1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1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1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1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1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1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1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1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1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1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1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1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1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1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1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1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1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1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1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1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1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1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1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1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1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1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1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1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1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1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1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1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1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1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1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1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1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1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1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1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1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1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1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1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1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1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1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1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1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1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1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1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1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1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1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1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1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1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1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1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1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1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1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1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1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1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1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1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1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1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1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1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1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1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1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1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1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1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1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1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1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1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1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1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1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1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1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1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1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1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1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1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1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1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1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1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1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1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1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1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1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1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1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1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1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1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1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1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1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1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1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1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1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1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1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1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1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1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1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1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1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1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1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1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1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1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1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1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1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1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1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1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1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1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1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1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1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1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1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1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1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1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1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1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1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1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1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1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1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1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1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1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1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1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1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1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1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1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1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1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1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1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1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1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1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1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1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1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1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1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1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1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1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1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1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1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1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1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1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1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1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1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1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1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1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1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1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1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1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1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1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1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1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1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1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1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1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1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1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1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1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1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1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1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1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1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1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1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1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1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1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1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1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1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1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1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1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1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1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1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1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1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1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1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1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1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1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1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1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1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1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1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1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1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1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1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1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1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1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1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1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1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1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1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1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1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1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1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1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1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1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1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1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1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1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1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1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1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1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1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1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1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1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1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1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1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1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1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1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1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1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1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1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1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1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1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1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1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1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1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1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1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1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1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1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1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1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1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1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1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1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1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1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1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1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1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1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1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1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1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1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1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1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1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1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1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1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1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1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1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1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1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1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1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1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1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1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1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1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1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1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1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1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1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1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1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1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1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1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1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1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1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1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1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1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1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1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1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1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1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1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1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1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1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1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1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1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1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1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1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1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1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1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1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1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1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1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1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1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1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1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1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1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1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1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1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1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1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1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1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1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1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1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1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1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1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1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1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1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1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1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1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1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1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1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1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1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1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1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1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1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1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1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1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1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1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1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1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1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1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1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1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1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1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1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1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1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1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1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1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1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1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1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1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1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1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1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1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1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1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1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1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1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1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1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1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1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1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1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1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1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1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1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1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1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1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1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1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1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1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1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1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1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1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1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1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1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1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1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1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1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1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1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1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1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1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1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1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1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1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1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1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1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1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1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1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1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1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1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1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1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1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1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1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1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1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1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1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1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1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1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1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1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1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1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1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1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1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1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1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1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1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1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1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1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1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1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1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1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1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1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1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1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1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1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1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1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1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1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1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1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1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1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1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1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1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1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1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1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1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1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1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1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1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1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1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1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1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1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1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1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1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1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1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1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1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1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1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1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1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1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1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1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1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1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1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1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1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1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1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1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1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1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1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4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4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4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4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4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4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4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4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4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4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4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4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4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4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4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4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4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4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4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4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4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4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4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4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4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4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4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4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4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4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4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4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4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4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4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4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4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4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4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4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4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4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4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4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4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4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4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4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4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4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4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6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7" t="s">
        <v>567</v>
      </c>
      <c r="AD788" s="25" t="s">
        <v>176</v>
      </c>
      <c r="AE788" s="135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6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7" t="s">
        <v>567</v>
      </c>
      <c r="AD789" s="25" t="s">
        <v>170</v>
      </c>
      <c r="AE789" s="135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6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7" t="s">
        <v>567</v>
      </c>
      <c r="AD790" s="25" t="s">
        <v>172</v>
      </c>
      <c r="AE790" s="135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6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7" t="s">
        <v>567</v>
      </c>
      <c r="AD791" s="25" t="s">
        <v>150</v>
      </c>
      <c r="AE791" s="135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6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7" t="s">
        <v>567</v>
      </c>
      <c r="AD792" s="25" t="s">
        <v>162</v>
      </c>
      <c r="AE792" s="135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6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7" t="s">
        <v>567</v>
      </c>
      <c r="AD793" s="25" t="s">
        <v>149</v>
      </c>
      <c r="AE793" s="135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6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7" t="s">
        <v>567</v>
      </c>
      <c r="AD794" s="25" t="s">
        <v>162</v>
      </c>
      <c r="AE794" s="135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6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7" t="s">
        <v>568</v>
      </c>
      <c r="AD795" s="25" t="s">
        <v>152</v>
      </c>
      <c r="AE795" s="135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6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7" t="s">
        <v>568</v>
      </c>
      <c r="AD796" s="25" t="s">
        <v>275</v>
      </c>
      <c r="AE796" s="135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6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7" t="s">
        <v>568</v>
      </c>
      <c r="AD797" s="25" t="s">
        <v>151</v>
      </c>
      <c r="AE797" s="135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6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7" t="s">
        <v>568</v>
      </c>
      <c r="AD798" s="25" t="s">
        <v>153</v>
      </c>
      <c r="AE798" s="135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6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7" t="s">
        <v>568</v>
      </c>
      <c r="AD799" s="25" t="s">
        <v>153</v>
      </c>
      <c r="AE799" s="135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6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7" t="s">
        <v>568</v>
      </c>
      <c r="AD800" s="25" t="s">
        <v>450</v>
      </c>
      <c r="AE800" s="135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6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7" t="s">
        <v>568</v>
      </c>
      <c r="AD801" s="25" t="s">
        <v>149</v>
      </c>
      <c r="AE801" s="135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6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7" t="s">
        <v>568</v>
      </c>
      <c r="AD802" s="25" t="s">
        <v>167</v>
      </c>
      <c r="AE802" s="135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6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7" t="s">
        <v>568</v>
      </c>
      <c r="AD803" s="25" t="s">
        <v>154</v>
      </c>
      <c r="AE803" s="135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6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7" t="s">
        <v>568</v>
      </c>
      <c r="AD804" s="25" t="s">
        <v>163</v>
      </c>
      <c r="AE804" s="135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6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7" t="s">
        <v>568</v>
      </c>
      <c r="AD805" s="25" t="s">
        <v>150</v>
      </c>
      <c r="AE805" s="135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6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7" t="s">
        <v>568</v>
      </c>
      <c r="AD806" s="25" t="s">
        <v>162</v>
      </c>
      <c r="AE806" s="135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6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7" t="s">
        <v>568</v>
      </c>
      <c r="AD807" s="25" t="s">
        <v>176</v>
      </c>
      <c r="AE807" s="135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6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7" t="s">
        <v>568</v>
      </c>
      <c r="AD808" s="25" t="s">
        <v>154</v>
      </c>
      <c r="AE808" s="135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6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7" t="s">
        <v>568</v>
      </c>
      <c r="AD809" s="25" t="s">
        <v>152</v>
      </c>
      <c r="AE809" s="135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6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7" t="s">
        <v>568</v>
      </c>
      <c r="AD810" s="25" t="s">
        <v>152</v>
      </c>
      <c r="AE810" s="135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6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7" t="s">
        <v>568</v>
      </c>
      <c r="AD811" s="25" t="s">
        <v>175</v>
      </c>
      <c r="AE811" s="135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6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7" t="s">
        <v>568</v>
      </c>
      <c r="AD812" s="25" t="s">
        <v>149</v>
      </c>
      <c r="AE812" s="135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6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7" t="s">
        <v>568</v>
      </c>
      <c r="AD813" s="25" t="s">
        <v>153</v>
      </c>
      <c r="AE813" s="135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6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7" t="s">
        <v>568</v>
      </c>
      <c r="AD814" s="25" t="s">
        <v>176</v>
      </c>
      <c r="AE814" s="135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6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7" t="s">
        <v>568</v>
      </c>
      <c r="AD815" s="25" t="s">
        <v>150</v>
      </c>
      <c r="AE815" s="135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6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7" t="s">
        <v>568</v>
      </c>
      <c r="AD816" s="25" t="s">
        <v>154</v>
      </c>
      <c r="AE816" s="135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6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7" t="s">
        <v>568</v>
      </c>
      <c r="AD817" s="25" t="s">
        <v>176</v>
      </c>
      <c r="AE817" s="135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6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7" t="s">
        <v>568</v>
      </c>
      <c r="AD818" s="25" t="s">
        <v>149</v>
      </c>
      <c r="AE818" s="135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6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7" t="s">
        <v>568</v>
      </c>
      <c r="AD819" s="25" t="s">
        <v>170</v>
      </c>
      <c r="AE819" s="135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6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7" t="s">
        <v>568</v>
      </c>
      <c r="AD820" s="25" t="s">
        <v>169</v>
      </c>
      <c r="AE820" s="135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6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7" t="s">
        <v>568</v>
      </c>
      <c r="AD821" s="25" t="s">
        <v>375</v>
      </c>
      <c r="AE821" s="135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6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7" t="s">
        <v>568</v>
      </c>
      <c r="AD822" s="25" t="s">
        <v>162</v>
      </c>
      <c r="AE822" s="135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6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7" t="s">
        <v>568</v>
      </c>
      <c r="AD823" s="25" t="s">
        <v>149</v>
      </c>
      <c r="AE823" s="135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6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7" t="s">
        <v>568</v>
      </c>
      <c r="AD824" s="25" t="s">
        <v>151</v>
      </c>
      <c r="AE824" s="135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6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7" t="s">
        <v>568</v>
      </c>
      <c r="AD825" s="25" t="s">
        <v>151</v>
      </c>
      <c r="AE825" s="135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6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7" t="s">
        <v>568</v>
      </c>
      <c r="AD826" s="25" t="s">
        <v>329</v>
      </c>
      <c r="AE826" s="135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6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7" t="s">
        <v>568</v>
      </c>
      <c r="AD827" s="25" t="s">
        <v>155</v>
      </c>
      <c r="AE827" s="135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6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7" t="s">
        <v>568</v>
      </c>
      <c r="AD828" s="25" t="s">
        <v>263</v>
      </c>
      <c r="AE828" s="135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6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7" t="s">
        <v>568</v>
      </c>
      <c r="AD829" s="25" t="s">
        <v>154</v>
      </c>
      <c r="AE829" s="135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6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7" t="s">
        <v>568</v>
      </c>
      <c r="AD830" s="25" t="s">
        <v>450</v>
      </c>
      <c r="AE830" s="135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6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7" t="s">
        <v>568</v>
      </c>
      <c r="AD831" s="25" t="s">
        <v>149</v>
      </c>
      <c r="AE831" s="135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6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7" t="s">
        <v>568</v>
      </c>
      <c r="AD832" s="25" t="s">
        <v>176</v>
      </c>
      <c r="AE832" s="135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6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7" t="s">
        <v>568</v>
      </c>
      <c r="AD833" s="25" t="s">
        <v>275</v>
      </c>
      <c r="AE833" s="135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6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7" t="s">
        <v>568</v>
      </c>
      <c r="AD834" s="25" t="s">
        <v>151</v>
      </c>
      <c r="AE834" s="135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6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7" t="s">
        <v>568</v>
      </c>
      <c r="AD835" s="25" t="s">
        <v>162</v>
      </c>
      <c r="AE835" s="135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6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7" t="s">
        <v>568</v>
      </c>
      <c r="AD836" s="25" t="s">
        <v>162</v>
      </c>
      <c r="AE836" s="135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6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7" t="s">
        <v>568</v>
      </c>
      <c r="AD837" s="25" t="s">
        <v>162</v>
      </c>
      <c r="AE837" s="135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6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7" t="s">
        <v>568</v>
      </c>
      <c r="AD838" s="25" t="s">
        <v>154</v>
      </c>
      <c r="AE838" s="135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6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7" t="s">
        <v>568</v>
      </c>
      <c r="AD839" s="25" t="s">
        <v>154</v>
      </c>
      <c r="AE839" s="135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6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7" t="s">
        <v>568</v>
      </c>
      <c r="AD840" s="25" t="s">
        <v>164</v>
      </c>
      <c r="AE840" s="135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6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7" t="s">
        <v>568</v>
      </c>
      <c r="AD841" s="25" t="s">
        <v>154</v>
      </c>
      <c r="AE841" s="135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6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7" t="s">
        <v>568</v>
      </c>
      <c r="AD842" s="25" t="s">
        <v>154</v>
      </c>
      <c r="AE842" s="135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6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7" t="s">
        <v>568</v>
      </c>
      <c r="AD843" s="25" t="s">
        <v>179</v>
      </c>
      <c r="AE843" s="135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6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7" t="s">
        <v>568</v>
      </c>
      <c r="AD844" s="25" t="s">
        <v>162</v>
      </c>
      <c r="AE844" s="135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6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7" t="s">
        <v>568</v>
      </c>
      <c r="AD845" s="25" t="s">
        <v>155</v>
      </c>
      <c r="AE845" s="135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6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7" t="s">
        <v>568</v>
      </c>
      <c r="AD846" s="25" t="s">
        <v>165</v>
      </c>
      <c r="AE846" s="135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6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7" t="s">
        <v>568</v>
      </c>
      <c r="AD847" s="25" t="s">
        <v>155</v>
      </c>
      <c r="AE847" s="135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6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7" t="s">
        <v>568</v>
      </c>
      <c r="AD848" s="25" t="s">
        <v>151</v>
      </c>
      <c r="AE848" s="135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6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7" t="s">
        <v>568</v>
      </c>
      <c r="AD849" s="25" t="s">
        <v>172</v>
      </c>
      <c r="AE849" s="135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6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7" t="s">
        <v>568</v>
      </c>
      <c r="AD850" s="25" t="s">
        <v>149</v>
      </c>
      <c r="AE850" s="135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6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7" t="s">
        <v>568</v>
      </c>
      <c r="AD851" s="25" t="s">
        <v>165</v>
      </c>
      <c r="AE851" s="135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6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7" t="s">
        <v>568</v>
      </c>
      <c r="AD852" s="25" t="s">
        <v>163</v>
      </c>
      <c r="AE852" s="135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6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7" t="s">
        <v>568</v>
      </c>
      <c r="AD853" s="25" t="s">
        <v>178</v>
      </c>
      <c r="AE853" s="135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6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7" t="s">
        <v>568</v>
      </c>
      <c r="AD854" s="25" t="s">
        <v>154</v>
      </c>
      <c r="AE854" s="135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6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7" t="s">
        <v>568</v>
      </c>
      <c r="AD855" s="25" t="s">
        <v>151</v>
      </c>
      <c r="AE855" s="135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6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7" t="s">
        <v>568</v>
      </c>
      <c r="AD856" s="25" t="s">
        <v>154</v>
      </c>
      <c r="AE856" s="135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6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7" t="s">
        <v>568</v>
      </c>
      <c r="AD857" s="25" t="s">
        <v>155</v>
      </c>
      <c r="AE857" s="135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6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7" t="s">
        <v>568</v>
      </c>
      <c r="AD858" s="25" t="s">
        <v>164</v>
      </c>
      <c r="AE858" s="135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6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7" t="s">
        <v>568</v>
      </c>
      <c r="AD859" s="25" t="s">
        <v>153</v>
      </c>
      <c r="AE859" s="135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6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7" t="s">
        <v>568</v>
      </c>
      <c r="AD860" s="25" t="s">
        <v>152</v>
      </c>
      <c r="AE860" s="135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6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7" t="s">
        <v>568</v>
      </c>
      <c r="AD861" s="25" t="s">
        <v>154</v>
      </c>
      <c r="AE861" s="135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6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7" t="s">
        <v>568</v>
      </c>
      <c r="AD862" s="25" t="s">
        <v>152</v>
      </c>
      <c r="AE862" s="135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6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7" t="s">
        <v>568</v>
      </c>
      <c r="AD863" s="25" t="s">
        <v>164</v>
      </c>
      <c r="AE863" s="135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6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7" t="s">
        <v>568</v>
      </c>
      <c r="AD864" s="25" t="s">
        <v>155</v>
      </c>
      <c r="AE864" s="135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6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7" t="s">
        <v>568</v>
      </c>
      <c r="AD865" s="25" t="s">
        <v>162</v>
      </c>
      <c r="AE865" s="135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6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7" t="s">
        <v>568</v>
      </c>
      <c r="AD866" s="25" t="s">
        <v>149</v>
      </c>
      <c r="AE866" s="135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6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7" t="s">
        <v>568</v>
      </c>
      <c r="AD867" s="25" t="s">
        <v>162</v>
      </c>
      <c r="AE867" s="135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6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7" t="s">
        <v>568</v>
      </c>
      <c r="AD868" s="25" t="s">
        <v>155</v>
      </c>
      <c r="AE868" s="135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6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7" t="s">
        <v>568</v>
      </c>
      <c r="AD869" s="25" t="s">
        <v>149</v>
      </c>
      <c r="AE869" s="135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6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7" t="s">
        <v>568</v>
      </c>
      <c r="AD870" s="25" t="s">
        <v>164</v>
      </c>
      <c r="AE870" s="135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6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7" t="s">
        <v>568</v>
      </c>
      <c r="AD871" s="25" t="s">
        <v>155</v>
      </c>
      <c r="AE871" s="135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6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7" t="s">
        <v>568</v>
      </c>
      <c r="AD872" s="25" t="s">
        <v>162</v>
      </c>
      <c r="AE872" s="135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6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7" t="s">
        <v>568</v>
      </c>
      <c r="AD873" s="25" t="s">
        <v>155</v>
      </c>
      <c r="AE873" s="135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6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7" t="s">
        <v>568</v>
      </c>
      <c r="AD874" s="25" t="s">
        <v>178</v>
      </c>
      <c r="AE874" s="135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6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7" t="s">
        <v>568</v>
      </c>
      <c r="AD875" s="25" t="s">
        <v>152</v>
      </c>
      <c r="AE875" s="135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6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7" t="s">
        <v>568</v>
      </c>
      <c r="AD876" s="25" t="s">
        <v>149</v>
      </c>
      <c r="AE876" s="135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6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7" t="s">
        <v>568</v>
      </c>
      <c r="AD877" s="25" t="s">
        <v>151</v>
      </c>
      <c r="AE877" s="135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6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7" t="s">
        <v>568</v>
      </c>
      <c r="AD878" s="25" t="s">
        <v>167</v>
      </c>
      <c r="AE878" s="135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6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7" t="s">
        <v>568</v>
      </c>
      <c r="AD879" s="25" t="s">
        <v>151</v>
      </c>
      <c r="AE879" s="135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6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7" t="s">
        <v>568</v>
      </c>
      <c r="AD880" s="25" t="s">
        <v>154</v>
      </c>
      <c r="AE880" s="135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6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7" t="s">
        <v>568</v>
      </c>
      <c r="AD881" s="25" t="s">
        <v>360</v>
      </c>
      <c r="AE881" s="135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6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7" t="s">
        <v>568</v>
      </c>
      <c r="AD882" s="25" t="s">
        <v>153</v>
      </c>
      <c r="AE882" s="135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6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7" t="s">
        <v>568</v>
      </c>
      <c r="AD883" s="25" t="s">
        <v>163</v>
      </c>
      <c r="AE883" s="135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6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7" t="s">
        <v>568</v>
      </c>
      <c r="AD884" s="25" t="s">
        <v>149</v>
      </c>
      <c r="AE884" s="135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6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7" t="s">
        <v>568</v>
      </c>
      <c r="AD885" s="25" t="s">
        <v>451</v>
      </c>
      <c r="AE885" s="135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6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7" t="s">
        <v>568</v>
      </c>
      <c r="AD886" s="25" t="s">
        <v>151</v>
      </c>
      <c r="AE886" s="135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6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7" t="s">
        <v>568</v>
      </c>
      <c r="AD887" s="25" t="s">
        <v>155</v>
      </c>
      <c r="AE887" s="135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6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7" t="s">
        <v>568</v>
      </c>
      <c r="AD888" s="25" t="s">
        <v>176</v>
      </c>
      <c r="AE888" s="135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6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7" t="s">
        <v>568</v>
      </c>
      <c r="AD889" s="25" t="s">
        <v>149</v>
      </c>
      <c r="AE889" s="135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6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7" t="s">
        <v>568</v>
      </c>
      <c r="AD890" s="25" t="s">
        <v>170</v>
      </c>
      <c r="AE890" s="135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6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7" t="s">
        <v>568</v>
      </c>
      <c r="AD891" s="25" t="s">
        <v>149</v>
      </c>
      <c r="AE891" s="135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6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7" t="s">
        <v>568</v>
      </c>
      <c r="AD892" s="25" t="s">
        <v>164</v>
      </c>
      <c r="AE892" s="135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6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7" t="s">
        <v>568</v>
      </c>
      <c r="AD893" s="25" t="s">
        <v>165</v>
      </c>
      <c r="AE893" s="135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6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7" t="s">
        <v>568</v>
      </c>
      <c r="AD894" s="25" t="s">
        <v>165</v>
      </c>
      <c r="AE894" s="135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6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7" t="s">
        <v>568</v>
      </c>
      <c r="AD895" s="25" t="s">
        <v>154</v>
      </c>
      <c r="AE895" s="135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6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7" t="s">
        <v>568</v>
      </c>
      <c r="AD896" s="25" t="s">
        <v>152</v>
      </c>
      <c r="AE896" s="135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6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7" t="s">
        <v>568</v>
      </c>
      <c r="AD897" s="25" t="s">
        <v>170</v>
      </c>
      <c r="AE897" s="135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6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7" t="s">
        <v>568</v>
      </c>
      <c r="AD898" s="25" t="s">
        <v>151</v>
      </c>
      <c r="AE898" s="135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6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7" t="s">
        <v>568</v>
      </c>
      <c r="AD899" s="25" t="s">
        <v>359</v>
      </c>
      <c r="AE899" s="135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6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7" t="s">
        <v>568</v>
      </c>
      <c r="AD900" s="25" t="s">
        <v>168</v>
      </c>
      <c r="AE900" s="135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6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7" t="s">
        <v>568</v>
      </c>
      <c r="AD901" s="25" t="s">
        <v>149</v>
      </c>
      <c r="AE901" s="135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6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7" t="s">
        <v>568</v>
      </c>
      <c r="AD902" s="25" t="s">
        <v>162</v>
      </c>
      <c r="AE902" s="135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6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7" t="s">
        <v>568</v>
      </c>
      <c r="AD903" s="25" t="s">
        <v>155</v>
      </c>
      <c r="AE903" s="135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6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7" t="s">
        <v>568</v>
      </c>
      <c r="AD904" s="25" t="s">
        <v>151</v>
      </c>
      <c r="AE904" s="135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6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7" t="s">
        <v>568</v>
      </c>
      <c r="AD905" s="25" t="s">
        <v>154</v>
      </c>
      <c r="AE905" s="135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6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7" t="s">
        <v>568</v>
      </c>
      <c r="AD906" s="25" t="s">
        <v>152</v>
      </c>
      <c r="AE906" s="135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6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7" t="s">
        <v>568</v>
      </c>
      <c r="AD907" s="25" t="s">
        <v>151</v>
      </c>
      <c r="AE907" s="135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6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7" t="s">
        <v>568</v>
      </c>
      <c r="AD908" s="25" t="s">
        <v>170</v>
      </c>
      <c r="AE908" s="135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6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7" t="s">
        <v>568</v>
      </c>
      <c r="AD909" s="25" t="s">
        <v>150</v>
      </c>
      <c r="AE909" s="135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6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7" t="s">
        <v>568</v>
      </c>
      <c r="AD910" s="25" t="s">
        <v>172</v>
      </c>
      <c r="AE910" s="135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6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7" t="s">
        <v>568</v>
      </c>
      <c r="AD911" s="25" t="s">
        <v>151</v>
      </c>
      <c r="AE911" s="135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6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7" t="s">
        <v>568</v>
      </c>
      <c r="AD912" s="25" t="s">
        <v>178</v>
      </c>
      <c r="AE912" s="135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6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7" t="s">
        <v>568</v>
      </c>
      <c r="AD913" s="25" t="s">
        <v>164</v>
      </c>
      <c r="AE913" s="135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6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7" t="s">
        <v>568</v>
      </c>
      <c r="AD914" s="25" t="s">
        <v>165</v>
      </c>
      <c r="AE914" s="135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6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7" t="s">
        <v>568</v>
      </c>
      <c r="AD915" s="25" t="s">
        <v>176</v>
      </c>
      <c r="AE915" s="135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6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7" t="s">
        <v>568</v>
      </c>
      <c r="AD916" s="25" t="s">
        <v>170</v>
      </c>
      <c r="AE916" s="135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6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7" t="s">
        <v>571</v>
      </c>
      <c r="AD917" s="25" t="s">
        <v>468</v>
      </c>
      <c r="AE917" s="135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6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7" t="s">
        <v>571</v>
      </c>
      <c r="AD918" s="25" t="s">
        <v>172</v>
      </c>
      <c r="AE918" s="135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6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7" t="s">
        <v>571</v>
      </c>
      <c r="AD919" s="25" t="s">
        <v>152</v>
      </c>
      <c r="AE919" s="135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6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7" t="s">
        <v>571</v>
      </c>
      <c r="AD920" s="25" t="s">
        <v>151</v>
      </c>
      <c r="AE920" s="135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6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7" t="s">
        <v>571</v>
      </c>
      <c r="AD921" s="25" t="s">
        <v>162</v>
      </c>
      <c r="AE921" s="135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6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7" t="s">
        <v>571</v>
      </c>
      <c r="AD922" s="25" t="s">
        <v>151</v>
      </c>
      <c r="AE922" s="135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6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7" t="s">
        <v>571</v>
      </c>
      <c r="AD923" s="25" t="s">
        <v>178</v>
      </c>
      <c r="AE923" s="135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6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7" t="s">
        <v>571</v>
      </c>
      <c r="AD924" s="25" t="s">
        <v>165</v>
      </c>
      <c r="AE924" s="135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6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7" t="s">
        <v>571</v>
      </c>
      <c r="AD925" s="25" t="s">
        <v>152</v>
      </c>
      <c r="AE925" s="135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6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7" t="s">
        <v>571</v>
      </c>
      <c r="AD926" s="25" t="s">
        <v>162</v>
      </c>
      <c r="AE926" s="135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6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7" t="s">
        <v>571</v>
      </c>
      <c r="AD927" s="25" t="s">
        <v>162</v>
      </c>
      <c r="AE927" s="135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6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7" t="s">
        <v>571</v>
      </c>
      <c r="AD928" s="25" t="s">
        <v>152</v>
      </c>
      <c r="AE928" s="135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6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7" t="s">
        <v>571</v>
      </c>
      <c r="AD929" s="25" t="s">
        <v>150</v>
      </c>
      <c r="AE929" s="135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6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7" t="s">
        <v>571</v>
      </c>
      <c r="AD930" s="25" t="s">
        <v>163</v>
      </c>
      <c r="AE930" s="135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6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7" t="s">
        <v>571</v>
      </c>
      <c r="AD931" s="25" t="s">
        <v>155</v>
      </c>
      <c r="AE931" s="135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6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7" t="s">
        <v>571</v>
      </c>
      <c r="AD932" s="25" t="s">
        <v>170</v>
      </c>
      <c r="AE932" s="135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6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7" t="s">
        <v>571</v>
      </c>
      <c r="AD933" s="25" t="s">
        <v>172</v>
      </c>
      <c r="AE933" s="135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6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7" t="s">
        <v>571</v>
      </c>
      <c r="AD934" s="25" t="s">
        <v>151</v>
      </c>
      <c r="AE934" s="135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6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7" t="s">
        <v>571</v>
      </c>
      <c r="AD935" s="25" t="s">
        <v>153</v>
      </c>
      <c r="AE935" s="135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6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7" t="s">
        <v>571</v>
      </c>
      <c r="AD936" s="25" t="s">
        <v>153</v>
      </c>
      <c r="AE936" s="135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6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7" t="s">
        <v>571</v>
      </c>
      <c r="AD937" s="25" t="s">
        <v>153</v>
      </c>
      <c r="AE937" s="135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6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7" t="s">
        <v>571</v>
      </c>
      <c r="AD938" s="25" t="s">
        <v>165</v>
      </c>
      <c r="AE938" s="135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6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7" t="s">
        <v>571</v>
      </c>
      <c r="AD939" s="25" t="s">
        <v>162</v>
      </c>
      <c r="AE939" s="135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6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7" t="s">
        <v>571</v>
      </c>
      <c r="AD940" s="25" t="s">
        <v>152</v>
      </c>
      <c r="AE940" s="135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6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7" t="s">
        <v>571</v>
      </c>
      <c r="AD941" s="25" t="s">
        <v>176</v>
      </c>
      <c r="AE941" s="135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6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7" t="s">
        <v>571</v>
      </c>
      <c r="AD942" s="25" t="s">
        <v>149</v>
      </c>
      <c r="AE942" s="135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6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7" t="s">
        <v>571</v>
      </c>
      <c r="AD943" s="25" t="s">
        <v>150</v>
      </c>
      <c r="AE943" s="135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6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7" t="s">
        <v>571</v>
      </c>
      <c r="AD944" s="25" t="s">
        <v>172</v>
      </c>
      <c r="AE944" s="135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6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7" t="s">
        <v>571</v>
      </c>
      <c r="AD945" s="25" t="s">
        <v>152</v>
      </c>
      <c r="AE945" s="135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6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7" t="s">
        <v>571</v>
      </c>
      <c r="AD946" s="25" t="s">
        <v>164</v>
      </c>
      <c r="AE946" s="135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6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7" t="s">
        <v>571</v>
      </c>
      <c r="AD947" s="25" t="s">
        <v>170</v>
      </c>
      <c r="AE947" s="135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6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7" t="s">
        <v>571</v>
      </c>
      <c r="AD948" s="25" t="s">
        <v>162</v>
      </c>
      <c r="AE948" s="135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6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7" t="s">
        <v>571</v>
      </c>
      <c r="AD949" s="25" t="s">
        <v>162</v>
      </c>
      <c r="AE949" s="135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6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7" t="s">
        <v>571</v>
      </c>
      <c r="AD950" s="25" t="s">
        <v>170</v>
      </c>
      <c r="AE950" s="135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6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7" t="s">
        <v>571</v>
      </c>
      <c r="AD951" s="25" t="s">
        <v>179</v>
      </c>
      <c r="AE951" s="135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6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7" t="s">
        <v>571</v>
      </c>
      <c r="AD952" s="25" t="s">
        <v>149</v>
      </c>
      <c r="AE952" s="135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6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7" t="s">
        <v>571</v>
      </c>
      <c r="AD953" s="25" t="s">
        <v>151</v>
      </c>
      <c r="AE953" s="135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6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7" t="s">
        <v>571</v>
      </c>
      <c r="AD954" s="25" t="s">
        <v>165</v>
      </c>
      <c r="AE954" s="135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6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7" t="s">
        <v>571</v>
      </c>
      <c r="AD955" s="25" t="s">
        <v>155</v>
      </c>
      <c r="AE955" s="135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6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7" t="s">
        <v>571</v>
      </c>
      <c r="AD956" s="25" t="s">
        <v>150</v>
      </c>
      <c r="AE956" s="135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6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7" t="s">
        <v>571</v>
      </c>
      <c r="AD957" s="25" t="s">
        <v>151</v>
      </c>
      <c r="AE957" s="135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6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7" t="s">
        <v>571</v>
      </c>
      <c r="AD958" s="25" t="s">
        <v>150</v>
      </c>
      <c r="AE958" s="135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6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7" t="s">
        <v>571</v>
      </c>
      <c r="AD959" s="25" t="s">
        <v>149</v>
      </c>
      <c r="AE959" s="135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6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7" t="s">
        <v>571</v>
      </c>
      <c r="AD960" s="25" t="s">
        <v>149</v>
      </c>
      <c r="AE960" s="135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6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7" t="s">
        <v>571</v>
      </c>
      <c r="AD961" s="25" t="s">
        <v>155</v>
      </c>
      <c r="AE961" s="135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6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7" t="s">
        <v>571</v>
      </c>
      <c r="AD962" s="25" t="s">
        <v>167</v>
      </c>
      <c r="AE962" s="135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6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7" t="s">
        <v>571</v>
      </c>
      <c r="AD963" s="25" t="s">
        <v>153</v>
      </c>
      <c r="AE963" s="135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6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7" t="s">
        <v>571</v>
      </c>
      <c r="AD964" s="25" t="s">
        <v>360</v>
      </c>
      <c r="AE964" s="135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6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7" t="s">
        <v>571</v>
      </c>
      <c r="AD965" s="25" t="s">
        <v>170</v>
      </c>
      <c r="AE965" s="135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6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7" t="s">
        <v>571</v>
      </c>
      <c r="AD966" s="25" t="s">
        <v>153</v>
      </c>
      <c r="AE966" s="135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6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7" t="s">
        <v>571</v>
      </c>
      <c r="AD967" s="25" t="s">
        <v>154</v>
      </c>
      <c r="AE967" s="135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6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7" t="s">
        <v>571</v>
      </c>
      <c r="AD968" s="25" t="s">
        <v>151</v>
      </c>
      <c r="AE968" s="135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6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7" t="s">
        <v>571</v>
      </c>
      <c r="AD969" s="25" t="s">
        <v>170</v>
      </c>
      <c r="AE969" s="135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6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7" t="s">
        <v>571</v>
      </c>
      <c r="AD970" s="25" t="s">
        <v>151</v>
      </c>
      <c r="AE970" s="135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6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7" t="s">
        <v>571</v>
      </c>
      <c r="AD971" s="25" t="s">
        <v>153</v>
      </c>
      <c r="AE971" s="135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6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7" t="s">
        <v>571</v>
      </c>
      <c r="AD972" s="25" t="s">
        <v>162</v>
      </c>
      <c r="AE972" s="135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6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7" t="s">
        <v>571</v>
      </c>
      <c r="AD973" s="25" t="s">
        <v>150</v>
      </c>
      <c r="AE973" s="135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6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7" t="s">
        <v>576</v>
      </c>
      <c r="AD974" s="25" t="s">
        <v>152</v>
      </c>
      <c r="AE974" s="135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6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7" t="s">
        <v>576</v>
      </c>
      <c r="AD975" s="25" t="s">
        <v>165</v>
      </c>
      <c r="AE975" s="135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6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7" t="s">
        <v>576</v>
      </c>
      <c r="AD976" s="25" t="s">
        <v>151</v>
      </c>
      <c r="AE976" s="135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6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7" t="s">
        <v>576</v>
      </c>
      <c r="AD977" s="25" t="s">
        <v>149</v>
      </c>
      <c r="AE977" s="135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6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7" t="s">
        <v>576</v>
      </c>
      <c r="AD978" s="25" t="s">
        <v>154</v>
      </c>
      <c r="AE978" s="135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6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7" t="s">
        <v>576</v>
      </c>
      <c r="AD979" s="25" t="s">
        <v>150</v>
      </c>
      <c r="AE979" s="135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6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7" t="s">
        <v>576</v>
      </c>
      <c r="AD980" s="25" t="s">
        <v>155</v>
      </c>
      <c r="AE980" s="135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6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7" t="s">
        <v>576</v>
      </c>
      <c r="AD981" s="25" t="s">
        <v>152</v>
      </c>
      <c r="AE981" s="135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6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7" t="s">
        <v>576</v>
      </c>
      <c r="AD982" s="25" t="s">
        <v>155</v>
      </c>
      <c r="AE982" s="135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6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7" t="s">
        <v>576</v>
      </c>
      <c r="AD983" s="25" t="s">
        <v>168</v>
      </c>
      <c r="AE983" s="135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6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7" t="s">
        <v>576</v>
      </c>
      <c r="AD984" s="25" t="s">
        <v>154</v>
      </c>
      <c r="AE984" s="135" t="str">
        <f>VLOOKUP(AD984,cs_lookup!$A$2:$B$55,2,FALSE)</f>
        <v>1</v>
      </c>
    </row>
    <row r="985" spans="1:31" x14ac:dyDescent="0.25">
      <c r="A985" s="133">
        <v>0.56392777421899087</v>
      </c>
      <c r="B985" s="133">
        <v>0.24536589773495054</v>
      </c>
      <c r="C985" s="133">
        <v>0.18271982119873603</v>
      </c>
      <c r="D985" s="123">
        <f t="shared" si="66"/>
        <v>1.7732767310227719</v>
      </c>
      <c r="E985" s="124">
        <f t="shared" si="66"/>
        <v>4.0755459875692308</v>
      </c>
      <c r="F985" s="124">
        <f t="shared" si="66"/>
        <v>5.4728599964660951</v>
      </c>
      <c r="G985" s="138">
        <v>3.2823464593421336E-2</v>
      </c>
      <c r="H985" s="126">
        <f t="shared" si="67"/>
        <v>1.0328234645934213</v>
      </c>
      <c r="I985" s="126">
        <f t="shared" si="68"/>
        <v>1.7169214215333843</v>
      </c>
      <c r="J985" s="126">
        <f t="shared" si="69"/>
        <v>3.9460238146057223</v>
      </c>
      <c r="K985" s="126">
        <f t="shared" si="70"/>
        <v>5.298930731226684</v>
      </c>
      <c r="L985" s="110">
        <v>2.34</v>
      </c>
      <c r="M985" s="110">
        <v>3.46</v>
      </c>
      <c r="N985" s="110">
        <v>3.16</v>
      </c>
      <c r="O985" s="126">
        <f t="shared" si="71"/>
        <v>2.4168069071486058</v>
      </c>
      <c r="P985" s="126">
        <f t="shared" si="72"/>
        <v>3.5735691874932378</v>
      </c>
      <c r="Q985" s="126">
        <f t="shared" si="73"/>
        <v>3.2637221481152117</v>
      </c>
      <c r="R985" s="127">
        <f t="shared" si="74"/>
        <v>0.41376909220266123</v>
      </c>
      <c r="S985" s="127">
        <f t="shared" si="74"/>
        <v>0.27983227622954543</v>
      </c>
      <c r="T985" s="127">
        <f t="shared" si="74"/>
        <v>0.3063986315677934</v>
      </c>
      <c r="U985" s="110">
        <f t="shared" si="75"/>
        <v>1.3629045398653967</v>
      </c>
      <c r="V985" s="110">
        <f t="shared" si="75"/>
        <v>0.87683201180723624</v>
      </c>
      <c r="W985" s="110">
        <f t="shared" si="75"/>
        <v>0.59634672734596605</v>
      </c>
      <c r="X985" s="110" t="s">
        <v>80</v>
      </c>
      <c r="Y985" s="110" t="s">
        <v>122</v>
      </c>
      <c r="Z985" s="110" t="s">
        <v>147</v>
      </c>
      <c r="AA985" s="128" t="s">
        <v>160</v>
      </c>
      <c r="AB985" s="128" t="s">
        <v>162</v>
      </c>
      <c r="AC985" s="139" t="s">
        <v>576</v>
      </c>
      <c r="AD985" s="128" t="s">
        <v>170</v>
      </c>
      <c r="AE985" s="135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6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7" t="s">
        <v>578</v>
      </c>
      <c r="AD986" s="25" t="s">
        <v>170</v>
      </c>
      <c r="AE986" s="135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6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7" t="s">
        <v>578</v>
      </c>
      <c r="AD987" s="25" t="s">
        <v>163</v>
      </c>
      <c r="AE987" s="135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6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7" t="s">
        <v>578</v>
      </c>
      <c r="AD988" s="25" t="s">
        <v>162</v>
      </c>
      <c r="AE988" s="135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6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7" t="s">
        <v>578</v>
      </c>
      <c r="AD989" s="25" t="s">
        <v>150</v>
      </c>
      <c r="AE989" s="135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6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7" t="s">
        <v>578</v>
      </c>
      <c r="AD990" s="25" t="s">
        <v>165</v>
      </c>
      <c r="AE990" s="135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6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7" t="s">
        <v>578</v>
      </c>
      <c r="AD991" s="25" t="s">
        <v>149</v>
      </c>
      <c r="AE991" s="135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6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7" t="s">
        <v>578</v>
      </c>
      <c r="AD992" s="25" t="s">
        <v>151</v>
      </c>
      <c r="AE992" s="135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6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7" t="s">
        <v>578</v>
      </c>
      <c r="AD993" s="25" t="s">
        <v>152</v>
      </c>
      <c r="AE993" s="135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6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7" t="s">
        <v>578</v>
      </c>
      <c r="AD994" s="25" t="s">
        <v>154</v>
      </c>
      <c r="AE994" s="135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6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7" t="s">
        <v>578</v>
      </c>
      <c r="AD995" s="25" t="s">
        <v>150</v>
      </c>
      <c r="AE995" s="135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6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7" t="s">
        <v>578</v>
      </c>
      <c r="AD996" s="25" t="s">
        <v>447</v>
      </c>
      <c r="AE996" s="135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6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7" t="s">
        <v>578</v>
      </c>
      <c r="AD997" s="25" t="s">
        <v>447</v>
      </c>
      <c r="AE997" s="135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6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7" t="s">
        <v>578</v>
      </c>
      <c r="AD998" s="25" t="s">
        <v>175</v>
      </c>
      <c r="AE998" s="135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6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7" t="s">
        <v>578</v>
      </c>
      <c r="AD999" s="25" t="s">
        <v>165</v>
      </c>
      <c r="AE999" s="135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6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7" t="s">
        <v>578</v>
      </c>
      <c r="AD1000" s="25" t="s">
        <v>153</v>
      </c>
      <c r="AE1000" s="135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6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7" t="s">
        <v>578</v>
      </c>
      <c r="AD1001" s="25" t="s">
        <v>168</v>
      </c>
      <c r="AE1001" s="135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6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7" t="s">
        <v>578</v>
      </c>
      <c r="AD1002" s="25" t="s">
        <v>162</v>
      </c>
      <c r="AE1002" s="135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6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7" t="s">
        <v>578</v>
      </c>
      <c r="AD1003" s="25" t="s">
        <v>172</v>
      </c>
      <c r="AE1003" s="135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6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7" t="s">
        <v>578</v>
      </c>
      <c r="AD1004" s="25" t="s">
        <v>154</v>
      </c>
      <c r="AE1004" s="135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6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7" t="s">
        <v>578</v>
      </c>
      <c r="AD1005" s="25" t="s">
        <v>162</v>
      </c>
      <c r="AE1005" s="135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6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7" t="s">
        <v>579</v>
      </c>
      <c r="AD1006" s="25" t="s">
        <v>167</v>
      </c>
      <c r="AE1006" s="135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6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7" t="s">
        <v>579</v>
      </c>
      <c r="AD1007" s="25" t="s">
        <v>151</v>
      </c>
      <c r="AE1007" s="135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6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7" t="s">
        <v>579</v>
      </c>
      <c r="AD1008" s="25" t="s">
        <v>154</v>
      </c>
      <c r="AE1008" s="135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6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7" t="s">
        <v>579</v>
      </c>
      <c r="AD1009" s="25" t="s">
        <v>153</v>
      </c>
      <c r="AE1009" s="135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6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7" t="s">
        <v>579</v>
      </c>
      <c r="AD1010" s="25" t="s">
        <v>151</v>
      </c>
      <c r="AE1010" s="135" t="str">
        <f>VLOOKUP(AD1010,cs_lookup!$A$2:$B$55,2,FALSE)</f>
        <v>X</v>
      </c>
    </row>
    <row r="1011" spans="1:31" x14ac:dyDescent="0.25">
      <c r="A1011" s="133">
        <v>0.4727869952238048</v>
      </c>
      <c r="B1011" s="133">
        <v>0.31524924688073247</v>
      </c>
      <c r="C1011" s="133">
        <v>0.20423778560174327</v>
      </c>
      <c r="D1011" s="123">
        <f t="shared" si="76"/>
        <v>2.1151173998062838</v>
      </c>
      <c r="E1011" s="124">
        <f t="shared" si="76"/>
        <v>3.1720932243125319</v>
      </c>
      <c r="F1011" s="124">
        <f t="shared" si="76"/>
        <v>4.8962536342318455</v>
      </c>
      <c r="G1011" s="138">
        <v>2.6527199658382905E-2</v>
      </c>
      <c r="H1011" s="126">
        <f t="shared" si="67"/>
        <v>1.0265271996583829</v>
      </c>
      <c r="I1011" s="126">
        <f t="shared" si="68"/>
        <v>2.0604591875501903</v>
      </c>
      <c r="J1011" s="126">
        <f t="shared" si="69"/>
        <v>3.0901209684148361</v>
      </c>
      <c r="K1011" s="126">
        <f t="shared" si="70"/>
        <v>4.7697261561712789</v>
      </c>
      <c r="L1011" s="110">
        <v>2.74</v>
      </c>
      <c r="M1011" s="110">
        <v>3.1</v>
      </c>
      <c r="N1011" s="110">
        <v>2.95</v>
      </c>
      <c r="O1011" s="126">
        <f t="shared" si="71"/>
        <v>2.8126845270639693</v>
      </c>
      <c r="P1011" s="126">
        <f t="shared" si="72"/>
        <v>3.1822343189409872</v>
      </c>
      <c r="Q1011" s="126">
        <f t="shared" si="73"/>
        <v>3.0282552389922297</v>
      </c>
      <c r="R1011" s="127">
        <f t="shared" si="77"/>
        <v>0.35553222922012284</v>
      </c>
      <c r="S1011" s="127">
        <f t="shared" si="77"/>
        <v>0.3142446155042376</v>
      </c>
      <c r="T1011" s="127">
        <f t="shared" si="77"/>
        <v>0.33022315527563956</v>
      </c>
      <c r="U1011" s="110">
        <f t="shared" si="78"/>
        <v>1.3298006660630628</v>
      </c>
      <c r="V1011" s="110">
        <f t="shared" si="78"/>
        <v>1.0031969724441667</v>
      </c>
      <c r="W1011" s="110">
        <f t="shared" si="78"/>
        <v>0.61848414424865084</v>
      </c>
      <c r="X1011" s="110" t="s">
        <v>215</v>
      </c>
      <c r="Y1011" s="110" t="s">
        <v>324</v>
      </c>
      <c r="Z1011" s="110" t="s">
        <v>202</v>
      </c>
      <c r="AA1011" s="128" t="s">
        <v>166</v>
      </c>
      <c r="AB1011" s="128" t="s">
        <v>151</v>
      </c>
      <c r="AC1011" s="139" t="s">
        <v>579</v>
      </c>
      <c r="AD1011" s="128" t="s">
        <v>149</v>
      </c>
      <c r="AE1011" s="135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6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0" t="s">
        <v>580</v>
      </c>
      <c r="AD1012" s="25" t="s">
        <v>155</v>
      </c>
      <c r="AE1012" s="135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6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0" t="s">
        <v>580</v>
      </c>
      <c r="AD1013" s="25" t="s">
        <v>162</v>
      </c>
      <c r="AE1013" s="135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6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0" t="s">
        <v>580</v>
      </c>
      <c r="AD1014" s="25" t="s">
        <v>154</v>
      </c>
      <c r="AE1014" s="135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6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0" t="s">
        <v>580</v>
      </c>
      <c r="AD1015" s="25" t="s">
        <v>155</v>
      </c>
      <c r="AE1015" s="135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6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0" t="s">
        <v>580</v>
      </c>
      <c r="AD1016" s="25" t="s">
        <v>151</v>
      </c>
      <c r="AE1016" s="135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6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0" t="s">
        <v>580</v>
      </c>
      <c r="AD1017" s="25" t="s">
        <v>176</v>
      </c>
      <c r="AE1017" s="135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6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0" t="s">
        <v>580</v>
      </c>
      <c r="AD1018" s="25" t="s">
        <v>154</v>
      </c>
      <c r="AE1018" s="135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6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0" t="s">
        <v>580</v>
      </c>
      <c r="AD1019" s="25" t="s">
        <v>152</v>
      </c>
      <c r="AE1019" s="135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6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0" t="s">
        <v>580</v>
      </c>
      <c r="AD1020" s="25" t="s">
        <v>153</v>
      </c>
      <c r="AE1020" s="135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6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0" t="s">
        <v>580</v>
      </c>
      <c r="AD1021" s="25" t="s">
        <v>150</v>
      </c>
      <c r="AE1021" s="135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6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0" t="s">
        <v>580</v>
      </c>
      <c r="AD1022" s="25" t="s">
        <v>151</v>
      </c>
      <c r="AE1022" s="135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6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0" t="s">
        <v>580</v>
      </c>
      <c r="AD1023" s="25" t="s">
        <v>162</v>
      </c>
      <c r="AE1023" s="135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6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0" t="s">
        <v>580</v>
      </c>
      <c r="AD1024" s="25" t="s">
        <v>150</v>
      </c>
      <c r="AE1024" s="135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6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0" t="s">
        <v>580</v>
      </c>
      <c r="AD1025" s="25" t="s">
        <v>155</v>
      </c>
      <c r="AE1025" s="135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6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0" t="s">
        <v>580</v>
      </c>
      <c r="AD1026" s="25" t="s">
        <v>179</v>
      </c>
      <c r="AE1026" s="135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6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0" t="s">
        <v>580</v>
      </c>
      <c r="AD1027" s="25" t="s">
        <v>162</v>
      </c>
      <c r="AE1027" s="135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6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0" t="s">
        <v>580</v>
      </c>
      <c r="AD1028" s="25" t="s">
        <v>450</v>
      </c>
      <c r="AE1028" s="135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6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0" t="s">
        <v>581</v>
      </c>
      <c r="AD1029" s="25" t="s">
        <v>165</v>
      </c>
      <c r="AE1029" s="135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6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0" t="s">
        <v>581</v>
      </c>
      <c r="AD1030" s="25" t="s">
        <v>170</v>
      </c>
      <c r="AE1030" s="135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6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0" t="s">
        <v>581</v>
      </c>
      <c r="AD1031" s="25" t="s">
        <v>162</v>
      </c>
      <c r="AE1031" s="135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6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0" t="s">
        <v>581</v>
      </c>
      <c r="AD1032" s="25" t="s">
        <v>152</v>
      </c>
      <c r="AE1032" s="135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6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0" t="s">
        <v>581</v>
      </c>
      <c r="AD1033" s="25" t="s">
        <v>154</v>
      </c>
      <c r="AE1033" s="135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6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0" t="s">
        <v>581</v>
      </c>
      <c r="AD1034" s="25" t="s">
        <v>509</v>
      </c>
      <c r="AE1034" s="135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6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0" t="s">
        <v>581</v>
      </c>
      <c r="AD1035" s="25" t="s">
        <v>149</v>
      </c>
      <c r="AE1035" s="135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6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0" t="s">
        <v>581</v>
      </c>
      <c r="AD1036" s="25" t="s">
        <v>149</v>
      </c>
      <c r="AE1036" s="135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6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0" t="s">
        <v>581</v>
      </c>
      <c r="AD1037" s="25" t="s">
        <v>151</v>
      </c>
      <c r="AE1037" s="135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6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0" t="s">
        <v>581</v>
      </c>
      <c r="AD1038" s="25" t="s">
        <v>151</v>
      </c>
      <c r="AE1038" s="135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6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0" t="s">
        <v>581</v>
      </c>
      <c r="AD1039" s="25" t="s">
        <v>163</v>
      </c>
      <c r="AE1039" s="135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6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0" t="s">
        <v>581</v>
      </c>
      <c r="AD1040" s="25" t="s">
        <v>178</v>
      </c>
      <c r="AE1040" s="135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6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0" t="s">
        <v>581</v>
      </c>
      <c r="AD1041" s="25" t="s">
        <v>153</v>
      </c>
      <c r="AE1041" s="135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6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0" t="s">
        <v>581</v>
      </c>
      <c r="AD1042" s="25" t="s">
        <v>153</v>
      </c>
      <c r="AE1042" s="135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6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0" t="s">
        <v>581</v>
      </c>
      <c r="AD1043" s="25" t="s">
        <v>152</v>
      </c>
      <c r="AE1043" s="135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6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0" t="s">
        <v>581</v>
      </c>
      <c r="AD1044" s="25" t="s">
        <v>176</v>
      </c>
      <c r="AE1044" s="135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6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0" t="s">
        <v>581</v>
      </c>
      <c r="AD1045" s="25" t="s">
        <v>149</v>
      </c>
      <c r="AE1045" s="135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6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0" t="s">
        <v>581</v>
      </c>
      <c r="AD1046" s="25" t="s">
        <v>178</v>
      </c>
      <c r="AE1046" s="135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6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0" t="s">
        <v>581</v>
      </c>
      <c r="AD1047" s="25" t="s">
        <v>176</v>
      </c>
      <c r="AE1047" s="135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6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0" t="s">
        <v>581</v>
      </c>
      <c r="AD1048" s="25" t="s">
        <v>178</v>
      </c>
      <c r="AE1048" s="135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6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0" t="s">
        <v>581</v>
      </c>
      <c r="AD1049" s="25" t="s">
        <v>149</v>
      </c>
      <c r="AE1049" s="135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6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0" t="s">
        <v>581</v>
      </c>
      <c r="AD1050" s="25" t="s">
        <v>152</v>
      </c>
      <c r="AE1050" s="135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6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0" t="s">
        <v>581</v>
      </c>
      <c r="AD1051" s="25" t="s">
        <v>162</v>
      </c>
      <c r="AE1051" s="135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6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0" t="s">
        <v>581</v>
      </c>
      <c r="AD1052" s="25" t="s">
        <v>155</v>
      </c>
      <c r="AE1052" s="135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6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0" t="s">
        <v>581</v>
      </c>
      <c r="AD1053" s="25" t="s">
        <v>153</v>
      </c>
      <c r="AE1053" s="135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6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0" t="s">
        <v>581</v>
      </c>
      <c r="AD1054" s="25" t="s">
        <v>169</v>
      </c>
      <c r="AE1054" s="135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6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0" t="s">
        <v>581</v>
      </c>
      <c r="AD1055" s="25" t="s">
        <v>155</v>
      </c>
      <c r="AE1055" s="135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6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0" t="s">
        <v>581</v>
      </c>
      <c r="AD1056" s="25" t="s">
        <v>151</v>
      </c>
      <c r="AE1056" s="135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6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0" t="s">
        <v>581</v>
      </c>
      <c r="AD1057" s="25" t="s">
        <v>176</v>
      </c>
      <c r="AE1057" s="135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6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0" t="s">
        <v>581</v>
      </c>
      <c r="AD1058" s="25" t="s">
        <v>151</v>
      </c>
      <c r="AE1058" s="135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6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0" t="s">
        <v>581</v>
      </c>
      <c r="AD1059" s="25" t="s">
        <v>155</v>
      </c>
      <c r="AE1059" s="135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6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0" t="s">
        <v>581</v>
      </c>
      <c r="AD1060" s="25" t="s">
        <v>167</v>
      </c>
      <c r="AE1060" s="135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6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0" t="s">
        <v>581</v>
      </c>
      <c r="AD1061" s="25" t="s">
        <v>152</v>
      </c>
      <c r="AE1061" s="135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6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0" t="s">
        <v>581</v>
      </c>
      <c r="AD1062" s="25" t="s">
        <v>153</v>
      </c>
      <c r="AE1062" s="135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6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0" t="s">
        <v>581</v>
      </c>
      <c r="AD1063" s="25" t="s">
        <v>154</v>
      </c>
      <c r="AE1063" s="135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6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0" t="s">
        <v>581</v>
      </c>
      <c r="AD1064" s="25" t="s">
        <v>170</v>
      </c>
      <c r="AE1064" s="135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6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0" t="s">
        <v>581</v>
      </c>
      <c r="AD1065" s="25" t="s">
        <v>154</v>
      </c>
      <c r="AE1065" s="135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6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0" t="s">
        <v>581</v>
      </c>
      <c r="AD1066" s="25" t="s">
        <v>150</v>
      </c>
      <c r="AE1066" s="135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6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0" t="s">
        <v>581</v>
      </c>
      <c r="AD1067" s="25" t="s">
        <v>167</v>
      </c>
      <c r="AE1067" s="135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6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0" t="s">
        <v>581</v>
      </c>
      <c r="AD1068" s="25" t="s">
        <v>152</v>
      </c>
      <c r="AE1068" s="135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6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0" t="s">
        <v>581</v>
      </c>
      <c r="AD1069" s="25" t="s">
        <v>155</v>
      </c>
      <c r="AE1069" s="135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6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0" t="s">
        <v>581</v>
      </c>
      <c r="AD1070" s="25" t="s">
        <v>151</v>
      </c>
      <c r="AE1070" s="135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6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0" t="s">
        <v>581</v>
      </c>
      <c r="AD1071" s="25" t="s">
        <v>162</v>
      </c>
      <c r="AE1071" s="135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6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0" t="s">
        <v>581</v>
      </c>
      <c r="AD1072" s="25" t="s">
        <v>151</v>
      </c>
      <c r="AE1072" s="135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6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0" t="s">
        <v>581</v>
      </c>
      <c r="AD1073" s="25" t="s">
        <v>151</v>
      </c>
      <c r="AE1073" s="135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6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0" t="s">
        <v>581</v>
      </c>
      <c r="AD1074" s="25" t="s">
        <v>178</v>
      </c>
      <c r="AE1074" s="135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6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0" t="s">
        <v>581</v>
      </c>
      <c r="AD1075" s="25" t="s">
        <v>150</v>
      </c>
      <c r="AE1075" s="135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6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0" t="s">
        <v>581</v>
      </c>
      <c r="AD1076" s="25" t="s">
        <v>152</v>
      </c>
      <c r="AE1076" s="135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6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0" t="s">
        <v>581</v>
      </c>
      <c r="AD1077" s="25" t="s">
        <v>170</v>
      </c>
      <c r="AE1077" s="135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6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0" t="s">
        <v>581</v>
      </c>
      <c r="AD1078" s="25" t="s">
        <v>151</v>
      </c>
      <c r="AE1078" s="135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6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0" t="s">
        <v>581</v>
      </c>
      <c r="AD1079" s="25" t="s">
        <v>162</v>
      </c>
      <c r="AE1079" s="135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6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0" t="s">
        <v>581</v>
      </c>
      <c r="AD1080" s="25" t="s">
        <v>149</v>
      </c>
      <c r="AE1080" s="135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6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0" t="s">
        <v>581</v>
      </c>
      <c r="AD1081" s="25" t="s">
        <v>170</v>
      </c>
      <c r="AE1081" s="135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6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0" t="s">
        <v>581</v>
      </c>
      <c r="AD1082" s="25" t="s">
        <v>179</v>
      </c>
      <c r="AE1082" s="135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6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0" t="s">
        <v>581</v>
      </c>
      <c r="AD1083" s="25" t="s">
        <v>170</v>
      </c>
      <c r="AE1083" s="135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6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0" t="s">
        <v>581</v>
      </c>
      <c r="AD1084" s="25" t="s">
        <v>170</v>
      </c>
      <c r="AE1084" s="135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6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0" t="s">
        <v>581</v>
      </c>
      <c r="AD1085" s="25" t="s">
        <v>170</v>
      </c>
      <c r="AE1085" s="135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6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0" t="s">
        <v>581</v>
      </c>
      <c r="AD1086" s="25" t="s">
        <v>176</v>
      </c>
      <c r="AE1086" s="135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6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0" t="s">
        <v>581</v>
      </c>
      <c r="AD1087" s="25" t="s">
        <v>154</v>
      </c>
      <c r="AE1087" s="135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6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0" t="s">
        <v>581</v>
      </c>
      <c r="AD1088" s="25" t="s">
        <v>165</v>
      </c>
      <c r="AE1088" s="135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6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0" t="s">
        <v>581</v>
      </c>
      <c r="AD1089" s="25" t="s">
        <v>154</v>
      </c>
      <c r="AE1089" s="135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6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0" t="s">
        <v>581</v>
      </c>
      <c r="AD1090" s="25" t="s">
        <v>150</v>
      </c>
      <c r="AE1090" s="135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6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0" t="s">
        <v>581</v>
      </c>
      <c r="AD1091" s="25" t="s">
        <v>154</v>
      </c>
      <c r="AE1091" s="135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6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0" t="s">
        <v>581</v>
      </c>
      <c r="AD1092" s="25" t="s">
        <v>153</v>
      </c>
      <c r="AE1092" s="135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6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0" t="s">
        <v>581</v>
      </c>
      <c r="AD1093" s="25" t="s">
        <v>151</v>
      </c>
      <c r="AE1093" s="135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6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0" t="s">
        <v>581</v>
      </c>
      <c r="AD1094" s="25" t="s">
        <v>154</v>
      </c>
      <c r="AE1094" s="135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6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0" t="s">
        <v>581</v>
      </c>
      <c r="AD1095" s="25" t="s">
        <v>155</v>
      </c>
      <c r="AE1095" s="135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6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0" t="s">
        <v>581</v>
      </c>
      <c r="AD1096" s="25" t="s">
        <v>170</v>
      </c>
      <c r="AE1096" s="135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6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0" t="s">
        <v>581</v>
      </c>
      <c r="AD1097" s="25" t="s">
        <v>175</v>
      </c>
      <c r="AE1097" s="135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6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0" t="s">
        <v>581</v>
      </c>
      <c r="AD1098" s="25" t="s">
        <v>151</v>
      </c>
      <c r="AE1098" s="135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6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0" t="s">
        <v>581</v>
      </c>
      <c r="AD1099" s="25" t="s">
        <v>170</v>
      </c>
      <c r="AE1099" s="135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6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0" t="s">
        <v>581</v>
      </c>
      <c r="AD1100" s="25" t="s">
        <v>151</v>
      </c>
      <c r="AE1100" s="135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6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0" t="s">
        <v>581</v>
      </c>
      <c r="AD1101" s="25" t="s">
        <v>169</v>
      </c>
      <c r="AE1101" s="135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6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0" t="s">
        <v>581</v>
      </c>
      <c r="AD1102" s="25" t="s">
        <v>170</v>
      </c>
      <c r="AE1102" s="135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6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0" t="s">
        <v>581</v>
      </c>
      <c r="AD1103" s="25" t="s">
        <v>151</v>
      </c>
      <c r="AE1103" s="135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6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0" t="s">
        <v>581</v>
      </c>
      <c r="AD1104" s="25" t="s">
        <v>149</v>
      </c>
      <c r="AE1104" s="135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6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0" t="s">
        <v>581</v>
      </c>
      <c r="AD1105" s="25" t="s">
        <v>153</v>
      </c>
      <c r="AE1105" s="135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6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0" t="s">
        <v>581</v>
      </c>
      <c r="AD1106" s="25" t="s">
        <v>154</v>
      </c>
      <c r="AE1106" s="135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6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0" t="s">
        <v>581</v>
      </c>
      <c r="AD1107" s="25" t="s">
        <v>155</v>
      </c>
      <c r="AE1107" s="135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6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0" t="s">
        <v>581</v>
      </c>
      <c r="AD1108" s="25" t="s">
        <v>446</v>
      </c>
      <c r="AE1108" s="135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6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0" t="s">
        <v>581</v>
      </c>
      <c r="AD1109" s="25" t="s">
        <v>152</v>
      </c>
      <c r="AE1109" s="135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6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0" t="s">
        <v>581</v>
      </c>
      <c r="AD1110" s="25" t="s">
        <v>153</v>
      </c>
      <c r="AE1110" s="135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6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0" t="s">
        <v>581</v>
      </c>
      <c r="AD1111" s="25" t="s">
        <v>168</v>
      </c>
      <c r="AE1111" s="135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6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0" t="s">
        <v>581</v>
      </c>
      <c r="AD1112" s="25" t="s">
        <v>151</v>
      </c>
      <c r="AE1112" s="135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6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0" t="s">
        <v>581</v>
      </c>
      <c r="AD1113" s="25" t="s">
        <v>151</v>
      </c>
      <c r="AE1113" s="135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6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0" t="s">
        <v>581</v>
      </c>
      <c r="AD1114" s="25" t="s">
        <v>162</v>
      </c>
      <c r="AE1114" s="135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6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0" t="s">
        <v>581</v>
      </c>
      <c r="AD1115" s="25" t="s">
        <v>178</v>
      </c>
      <c r="AE1115" s="135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6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0" t="s">
        <v>581</v>
      </c>
      <c r="AD1116" s="25" t="s">
        <v>154</v>
      </c>
      <c r="AE1116" s="135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6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0" t="s">
        <v>581</v>
      </c>
      <c r="AD1117" s="25" t="s">
        <v>154</v>
      </c>
      <c r="AE1117" s="135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6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0" t="s">
        <v>581</v>
      </c>
      <c r="AD1118" s="25" t="s">
        <v>162</v>
      </c>
      <c r="AE1118" s="135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6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0" t="s">
        <v>581</v>
      </c>
      <c r="AD1119" s="25" t="s">
        <v>470</v>
      </c>
      <c r="AE1119" s="135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6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0" t="s">
        <v>581</v>
      </c>
      <c r="AD1120" s="25" t="s">
        <v>150</v>
      </c>
      <c r="AE1120" s="135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6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0" t="s">
        <v>581</v>
      </c>
      <c r="AD1121" s="25" t="s">
        <v>149</v>
      </c>
      <c r="AE1121" s="135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6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0" t="s">
        <v>581</v>
      </c>
      <c r="AD1122" s="25" t="s">
        <v>151</v>
      </c>
      <c r="AE1122" s="135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6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0" t="s">
        <v>581</v>
      </c>
      <c r="AD1123" s="25" t="s">
        <v>150</v>
      </c>
      <c r="AE1123" s="135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6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0" t="s">
        <v>581</v>
      </c>
      <c r="AD1124" s="25" t="s">
        <v>152</v>
      </c>
      <c r="AE1124" s="135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6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0" t="s">
        <v>581</v>
      </c>
      <c r="AD1125" s="25" t="s">
        <v>150</v>
      </c>
      <c r="AE1125" s="135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6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0" t="s">
        <v>581</v>
      </c>
      <c r="AD1126" s="25" t="s">
        <v>150</v>
      </c>
      <c r="AE1126" s="135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6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0" t="s">
        <v>581</v>
      </c>
      <c r="AD1127" s="25" t="s">
        <v>149</v>
      </c>
      <c r="AE1127" s="135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6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0" t="s">
        <v>581</v>
      </c>
      <c r="AD1128" s="25" t="s">
        <v>153</v>
      </c>
      <c r="AE1128" s="135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6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0" t="s">
        <v>581</v>
      </c>
      <c r="AD1129" s="25" t="s">
        <v>152</v>
      </c>
      <c r="AE1129" s="135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6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0" t="s">
        <v>581</v>
      </c>
      <c r="AD1130" s="25" t="s">
        <v>153</v>
      </c>
      <c r="AE1130" s="135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6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0" t="s">
        <v>581</v>
      </c>
      <c r="AD1131" s="25" t="s">
        <v>153</v>
      </c>
      <c r="AE1131" s="135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6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0" t="s">
        <v>581</v>
      </c>
      <c r="AD1132" s="25" t="s">
        <v>176</v>
      </c>
      <c r="AE1132" s="135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6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0" t="s">
        <v>581</v>
      </c>
      <c r="AD1133" s="25" t="s">
        <v>150</v>
      </c>
      <c r="AE1133" s="135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6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0" t="s">
        <v>581</v>
      </c>
      <c r="AD1134" s="25" t="s">
        <v>155</v>
      </c>
      <c r="AE1134" s="135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6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0" t="s">
        <v>581</v>
      </c>
      <c r="AD1135" s="25" t="s">
        <v>153</v>
      </c>
      <c r="AE1135" s="135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6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0" t="s">
        <v>581</v>
      </c>
      <c r="AD1136" s="25" t="s">
        <v>152</v>
      </c>
      <c r="AE1136" s="135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6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0" t="s">
        <v>581</v>
      </c>
      <c r="AD1137" s="25" t="s">
        <v>163</v>
      </c>
      <c r="AE1137" s="135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6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0" t="s">
        <v>581</v>
      </c>
      <c r="AD1138" s="25" t="s">
        <v>151</v>
      </c>
      <c r="AE1138" s="135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6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0" t="s">
        <v>581</v>
      </c>
      <c r="AD1139" s="25" t="s">
        <v>153</v>
      </c>
      <c r="AE1139" s="135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6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0" t="s">
        <v>581</v>
      </c>
      <c r="AD1140" s="25" t="s">
        <v>170</v>
      </c>
      <c r="AE1140" s="135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6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0" t="s">
        <v>581</v>
      </c>
      <c r="AD1141" s="25" t="s">
        <v>176</v>
      </c>
      <c r="AE1141" s="135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6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0" t="s">
        <v>581</v>
      </c>
      <c r="AD1142" s="25" t="s">
        <v>149</v>
      </c>
      <c r="AE1142" s="135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6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0" t="s">
        <v>581</v>
      </c>
      <c r="AD1143" s="25" t="s">
        <v>151</v>
      </c>
      <c r="AE1143" s="135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6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0" t="s">
        <v>581</v>
      </c>
      <c r="AD1144" s="25" t="s">
        <v>153</v>
      </c>
      <c r="AE1144" s="135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6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0" t="s">
        <v>581</v>
      </c>
      <c r="AD1145" s="25" t="s">
        <v>151</v>
      </c>
      <c r="AE1145" s="135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6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0" t="s">
        <v>581</v>
      </c>
      <c r="AD1146" s="25" t="s">
        <v>154</v>
      </c>
      <c r="AE1146" s="135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6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0" t="s">
        <v>581</v>
      </c>
      <c r="AD1147" s="25" t="s">
        <v>151</v>
      </c>
      <c r="AE1147" s="135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6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0" t="s">
        <v>581</v>
      </c>
      <c r="AD1148" s="25" t="s">
        <v>154</v>
      </c>
      <c r="AE1148" s="135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6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0" t="s">
        <v>581</v>
      </c>
      <c r="AD1149" s="25" t="s">
        <v>162</v>
      </c>
      <c r="AE1149" s="135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6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0" t="s">
        <v>581</v>
      </c>
      <c r="AD1150" s="25" t="s">
        <v>151</v>
      </c>
      <c r="AE1150" s="135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6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0" t="s">
        <v>581</v>
      </c>
      <c r="AD1151" s="25" t="s">
        <v>152</v>
      </c>
      <c r="AE1151" s="135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6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0" t="s">
        <v>581</v>
      </c>
      <c r="AD1152" s="25" t="s">
        <v>165</v>
      </c>
      <c r="AE1152" s="135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6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0" t="s">
        <v>581</v>
      </c>
      <c r="AD1153" s="25" t="s">
        <v>172</v>
      </c>
      <c r="AE1153" s="135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6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0" t="s">
        <v>582</v>
      </c>
      <c r="AD1154" s="25" t="s">
        <v>155</v>
      </c>
      <c r="AE1154" s="135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6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0" t="s">
        <v>582</v>
      </c>
      <c r="AD1155" s="25" t="s">
        <v>162</v>
      </c>
      <c r="AE1155" s="135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6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0" t="s">
        <v>582</v>
      </c>
      <c r="AD1156" s="25" t="s">
        <v>152</v>
      </c>
      <c r="AE1156" s="135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6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0" t="s">
        <v>582</v>
      </c>
      <c r="AD1157" s="25" t="s">
        <v>154</v>
      </c>
      <c r="AE1157" s="135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6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0" t="s">
        <v>582</v>
      </c>
      <c r="AD1158" s="25" t="s">
        <v>178</v>
      </c>
      <c r="AE1158" s="135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6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0" t="s">
        <v>582</v>
      </c>
      <c r="AD1159" s="25" t="s">
        <v>447</v>
      </c>
      <c r="AE1159" s="135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6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0" t="s">
        <v>582</v>
      </c>
      <c r="AD1160" s="25" t="s">
        <v>151</v>
      </c>
      <c r="AE1160" s="135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6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0" t="s">
        <v>582</v>
      </c>
      <c r="AD1161" s="25" t="s">
        <v>154</v>
      </c>
      <c r="AE1161" s="135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6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0" t="s">
        <v>582</v>
      </c>
      <c r="AD1162" s="25" t="s">
        <v>167</v>
      </c>
      <c r="AE1162" s="135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6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0" t="s">
        <v>582</v>
      </c>
      <c r="AD1163" s="25" t="s">
        <v>175</v>
      </c>
      <c r="AE1163" s="135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6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0" t="s">
        <v>582</v>
      </c>
      <c r="AD1164" s="25" t="s">
        <v>162</v>
      </c>
      <c r="AE1164" s="135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6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0" t="s">
        <v>582</v>
      </c>
      <c r="AD1165" s="25" t="s">
        <v>155</v>
      </c>
      <c r="AE1165" s="135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6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0" t="s">
        <v>582</v>
      </c>
      <c r="AD1166" s="25" t="s">
        <v>163</v>
      </c>
      <c r="AE1166" s="135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6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0" t="s">
        <v>582</v>
      </c>
      <c r="AD1167" s="25" t="s">
        <v>150</v>
      </c>
      <c r="AE1167" s="135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6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0" t="s">
        <v>582</v>
      </c>
      <c r="AD1168" s="25" t="s">
        <v>167</v>
      </c>
      <c r="AE1168" s="135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6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0" t="s">
        <v>582</v>
      </c>
      <c r="AD1169" s="25" t="s">
        <v>151</v>
      </c>
      <c r="AE1169" s="135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6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0" t="s">
        <v>582</v>
      </c>
      <c r="AD1170" s="25" t="s">
        <v>149</v>
      </c>
      <c r="AE1170" s="135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6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0" t="s">
        <v>582</v>
      </c>
      <c r="AD1171" s="25" t="s">
        <v>151</v>
      </c>
      <c r="AE1171" s="135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6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0" t="s">
        <v>582</v>
      </c>
      <c r="AD1172" s="25" t="s">
        <v>170</v>
      </c>
      <c r="AE1172" s="135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6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0" t="s">
        <v>582</v>
      </c>
      <c r="AD1173" s="25" t="s">
        <v>162</v>
      </c>
      <c r="AE1173" s="135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6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0" t="s">
        <v>582</v>
      </c>
      <c r="AD1174" s="25" t="s">
        <v>178</v>
      </c>
      <c r="AE1174" s="135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6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0" t="s">
        <v>582</v>
      </c>
      <c r="AD1175" s="25" t="s">
        <v>155</v>
      </c>
      <c r="AE1175" s="135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6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0" t="s">
        <v>582</v>
      </c>
      <c r="AD1176" s="25" t="s">
        <v>169</v>
      </c>
      <c r="AE1176" s="135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6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0" t="s">
        <v>582</v>
      </c>
      <c r="AD1177" s="25" t="s">
        <v>152</v>
      </c>
      <c r="AE1177" s="135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6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0" t="s">
        <v>582</v>
      </c>
      <c r="AD1178" s="25" t="s">
        <v>155</v>
      </c>
      <c r="AE1178" s="135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6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0" t="s">
        <v>582</v>
      </c>
      <c r="AD1179" s="25" t="s">
        <v>163</v>
      </c>
      <c r="AE1179" s="135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6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0" t="s">
        <v>582</v>
      </c>
      <c r="AD1180" s="25" t="s">
        <v>155</v>
      </c>
      <c r="AE1180" s="135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6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0" t="s">
        <v>582</v>
      </c>
      <c r="AD1181" s="25" t="s">
        <v>150</v>
      </c>
      <c r="AE1181" s="135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6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0" t="s">
        <v>582</v>
      </c>
      <c r="AD1182" s="25" t="s">
        <v>168</v>
      </c>
      <c r="AE1182" s="135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6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0" t="s">
        <v>582</v>
      </c>
      <c r="AD1183" s="25" t="s">
        <v>151</v>
      </c>
      <c r="AE1183" s="135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6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0" t="s">
        <v>582</v>
      </c>
      <c r="AD1184" s="25" t="s">
        <v>155</v>
      </c>
      <c r="AE1184" s="135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6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0" t="s">
        <v>582</v>
      </c>
      <c r="AD1185" s="25" t="s">
        <v>154</v>
      </c>
      <c r="AE1185" s="135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6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0" t="s">
        <v>582</v>
      </c>
      <c r="AD1186" s="25" t="s">
        <v>179</v>
      </c>
      <c r="AE1186" s="135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6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0" t="s">
        <v>582</v>
      </c>
      <c r="AD1187" s="25" t="s">
        <v>168</v>
      </c>
      <c r="AE1187" s="135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6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0" t="s">
        <v>582</v>
      </c>
      <c r="AD1188" s="25" t="s">
        <v>167</v>
      </c>
      <c r="AE1188" s="135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6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0" t="s">
        <v>582</v>
      </c>
      <c r="AD1189" s="25" t="s">
        <v>151</v>
      </c>
      <c r="AE1189" s="135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6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0" t="s">
        <v>582</v>
      </c>
      <c r="AD1190" s="25" t="s">
        <v>359</v>
      </c>
      <c r="AE1190" s="135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6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0" t="s">
        <v>582</v>
      </c>
      <c r="AD1191" s="25" t="s">
        <v>152</v>
      </c>
      <c r="AE1191" s="135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6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0" t="s">
        <v>582</v>
      </c>
      <c r="AD1192" s="25" t="s">
        <v>154</v>
      </c>
      <c r="AE1192" s="135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6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0" t="s">
        <v>582</v>
      </c>
      <c r="AD1193" s="25" t="s">
        <v>154</v>
      </c>
      <c r="AE1193" s="135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6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0" t="s">
        <v>582</v>
      </c>
      <c r="AD1194" s="25" t="s">
        <v>151</v>
      </c>
      <c r="AE1194" s="135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6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0" t="s">
        <v>582</v>
      </c>
      <c r="AD1195" s="25" t="s">
        <v>149</v>
      </c>
      <c r="AE1195" s="135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6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0" t="s">
        <v>582</v>
      </c>
      <c r="AD1196" s="25" t="s">
        <v>149</v>
      </c>
      <c r="AE1196" s="135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6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0" t="s">
        <v>582</v>
      </c>
      <c r="AD1197" s="25" t="s">
        <v>150</v>
      </c>
      <c r="AE1197" s="135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6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0" t="s">
        <v>582</v>
      </c>
      <c r="AD1198" s="25" t="s">
        <v>155</v>
      </c>
      <c r="AE1198" s="135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6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0" t="s">
        <v>582</v>
      </c>
      <c r="AD1199" s="25" t="s">
        <v>149</v>
      </c>
      <c r="AE1199" s="135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6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0" t="s">
        <v>582</v>
      </c>
      <c r="AD1200" s="25" t="s">
        <v>164</v>
      </c>
      <c r="AE1200" s="135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6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0" t="s">
        <v>582</v>
      </c>
      <c r="AD1201" s="25" t="s">
        <v>168</v>
      </c>
      <c r="AE1201" s="135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6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0" t="s">
        <v>582</v>
      </c>
      <c r="AD1202" s="25" t="s">
        <v>155</v>
      </c>
      <c r="AE1202" s="135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6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0" t="s">
        <v>582</v>
      </c>
      <c r="AD1203" s="25" t="s">
        <v>149</v>
      </c>
      <c r="AE1203" s="135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6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0" t="s">
        <v>582</v>
      </c>
      <c r="AD1204" s="25" t="s">
        <v>152</v>
      </c>
      <c r="AE1204" s="135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6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0" t="s">
        <v>582</v>
      </c>
      <c r="AD1205" s="25" t="s">
        <v>170</v>
      </c>
      <c r="AE1205" s="135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6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0" t="s">
        <v>582</v>
      </c>
      <c r="AD1206" s="25" t="s">
        <v>162</v>
      </c>
      <c r="AE1206" s="135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6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0" t="s">
        <v>583</v>
      </c>
      <c r="AD1207" s="135" t="s">
        <v>179</v>
      </c>
      <c r="AE1207" s="135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6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0" t="s">
        <v>583</v>
      </c>
      <c r="AD1208" s="135" t="s">
        <v>165</v>
      </c>
      <c r="AE1208" s="135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6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0" t="s">
        <v>583</v>
      </c>
      <c r="AD1209" s="135" t="s">
        <v>165</v>
      </c>
      <c r="AE1209" s="135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6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0" t="s">
        <v>583</v>
      </c>
      <c r="AD1210" s="135" t="s">
        <v>151</v>
      </c>
      <c r="AE1210" s="135" t="str">
        <f>VLOOKUP(AD1210,cs_lookup!$A$2:$B$55,2,FALSE)</f>
        <v>X</v>
      </c>
    </row>
    <row r="1211" spans="1:31" x14ac:dyDescent="0.25">
      <c r="A1211" s="133" t="e">
        <v>#N/A</v>
      </c>
      <c r="B1211" s="133" t="e">
        <v>#N/A</v>
      </c>
      <c r="C1211" s="133" t="e">
        <v>#N/A</v>
      </c>
      <c r="D1211" s="123" t="e">
        <f t="shared" si="99"/>
        <v>#N/A</v>
      </c>
      <c r="E1211" s="124" t="e">
        <f t="shared" si="99"/>
        <v>#N/A</v>
      </c>
      <c r="F1211" s="124" t="e">
        <f t="shared" si="99"/>
        <v>#N/A</v>
      </c>
      <c r="G1211" s="138">
        <v>3.9090347153078131E-2</v>
      </c>
      <c r="H1211" s="126">
        <f t="shared" si="102"/>
        <v>1.0390903471530781</v>
      </c>
      <c r="I1211" s="126" t="e">
        <f t="shared" si="103"/>
        <v>#N/A</v>
      </c>
      <c r="J1211" s="126" t="e">
        <f t="shared" si="104"/>
        <v>#N/A</v>
      </c>
      <c r="K1211" s="126" t="e">
        <f t="shared" si="105"/>
        <v>#N/A</v>
      </c>
      <c r="L1211" s="110">
        <v>2.58</v>
      </c>
      <c r="M1211" s="110">
        <v>3.05</v>
      </c>
      <c r="N1211" s="110">
        <v>3.09</v>
      </c>
      <c r="O1211" s="126">
        <f t="shared" si="106"/>
        <v>2.6808530956549417</v>
      </c>
      <c r="P1211" s="126">
        <f t="shared" si="107"/>
        <v>3.1692255588168883</v>
      </c>
      <c r="Q1211" s="126">
        <f t="shared" si="108"/>
        <v>3.2107891727030111</v>
      </c>
      <c r="R1211" s="127">
        <f t="shared" si="100"/>
        <v>0.37301559030622544</v>
      </c>
      <c r="S1211" s="127">
        <f t="shared" si="100"/>
        <v>0.31553449934100386</v>
      </c>
      <c r="T1211" s="127">
        <f t="shared" si="100"/>
        <v>0.31144991035277081</v>
      </c>
      <c r="U1211" s="110" t="e">
        <f t="shared" si="101"/>
        <v>#N/A</v>
      </c>
      <c r="V1211" s="110" t="e">
        <f t="shared" si="101"/>
        <v>#N/A</v>
      </c>
      <c r="W1211" s="110" t="e">
        <f t="shared" si="101"/>
        <v>#N/A</v>
      </c>
      <c r="X1211" s="110" t="s">
        <v>547</v>
      </c>
      <c r="Y1211" s="110" t="s">
        <v>377</v>
      </c>
      <c r="Z1211" s="110" t="s">
        <v>349</v>
      </c>
      <c r="AA1211" s="128" t="e">
        <v>#N/A</v>
      </c>
      <c r="AB1211" s="128" t="e">
        <v>#N/A</v>
      </c>
      <c r="AC1211" s="139" t="s">
        <v>583</v>
      </c>
      <c r="AD1211" s="135" t="s">
        <v>149</v>
      </c>
      <c r="AE1211" s="135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6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7" t="s">
        <v>584</v>
      </c>
      <c r="AD1212" s="135" t="s">
        <v>178</v>
      </c>
      <c r="AE1212" s="135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6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7" t="s">
        <v>584</v>
      </c>
      <c r="AD1213" s="135" t="s">
        <v>151</v>
      </c>
      <c r="AE1213" s="135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6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7" t="s">
        <v>584</v>
      </c>
      <c r="AD1214" s="135" t="s">
        <v>150</v>
      </c>
      <c r="AE1214" s="135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6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7" t="s">
        <v>584</v>
      </c>
      <c r="AD1215" s="135" t="s">
        <v>150</v>
      </c>
      <c r="AE1215" s="135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6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7" t="s">
        <v>584</v>
      </c>
      <c r="AD1216" s="135" t="s">
        <v>149</v>
      </c>
      <c r="AE1216" s="135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6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7" t="s">
        <v>584</v>
      </c>
      <c r="AD1217" s="135" t="s">
        <v>149</v>
      </c>
      <c r="AE1217" s="135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6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7" t="s">
        <v>584</v>
      </c>
      <c r="AD1218" s="135" t="s">
        <v>150</v>
      </c>
      <c r="AE1218" s="135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6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7" t="s">
        <v>584</v>
      </c>
      <c r="AD1219" s="135" t="s">
        <v>154</v>
      </c>
      <c r="AE1219" s="135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6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7" t="s">
        <v>584</v>
      </c>
      <c r="AD1220" s="135" t="s">
        <v>152</v>
      </c>
      <c r="AE1220" s="135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6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7" t="s">
        <v>584</v>
      </c>
      <c r="AD1221" s="135" t="s">
        <v>153</v>
      </c>
      <c r="AE1221" s="135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6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7" t="s">
        <v>584</v>
      </c>
      <c r="AD1222" s="135" t="s">
        <v>175</v>
      </c>
      <c r="AE1222" s="135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6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7" t="s">
        <v>584</v>
      </c>
      <c r="AD1223" s="135" t="s">
        <v>155</v>
      </c>
      <c r="AE1223" s="135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6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7" t="s">
        <v>584</v>
      </c>
      <c r="AD1224" s="135" t="s">
        <v>154</v>
      </c>
      <c r="AE1224" s="135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6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7" t="s">
        <v>584</v>
      </c>
      <c r="AD1225" s="135" t="s">
        <v>170</v>
      </c>
      <c r="AE1225" s="135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6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7" t="s">
        <v>584</v>
      </c>
      <c r="AD1226" s="135" t="s">
        <v>162</v>
      </c>
      <c r="AE1226" s="135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6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7" t="s">
        <v>584</v>
      </c>
      <c r="AD1227" s="135" t="s">
        <v>150</v>
      </c>
      <c r="AE1227" s="135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6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7" t="s">
        <v>584</v>
      </c>
      <c r="AD1228" s="135" t="s">
        <v>162</v>
      </c>
      <c r="AE1228" s="135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6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7" t="s">
        <v>584</v>
      </c>
      <c r="AD1229" s="135" t="s">
        <v>178</v>
      </c>
      <c r="AE1229" s="135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6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7" t="s">
        <v>584</v>
      </c>
      <c r="AD1230" s="135" t="s">
        <v>178</v>
      </c>
      <c r="AE1230" s="135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6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7" t="s">
        <v>584</v>
      </c>
      <c r="AD1231" s="135" t="s">
        <v>175</v>
      </c>
      <c r="AE1231" s="135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6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7" t="s">
        <v>584</v>
      </c>
      <c r="AD1232" s="135" t="s">
        <v>170</v>
      </c>
      <c r="AE1232" s="135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6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7" t="s">
        <v>584</v>
      </c>
      <c r="AD1233" s="135" t="s">
        <v>163</v>
      </c>
      <c r="AE1233" s="135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6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7" t="s">
        <v>584</v>
      </c>
      <c r="AD1234" s="135" t="s">
        <v>162</v>
      </c>
      <c r="AE1234" s="135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6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7" t="s">
        <v>584</v>
      </c>
      <c r="AD1235" s="135" t="s">
        <v>151</v>
      </c>
      <c r="AE1235" s="135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6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7" t="s">
        <v>584</v>
      </c>
      <c r="AD1236" s="135" t="s">
        <v>168</v>
      </c>
      <c r="AE1236" s="135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6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7" t="s">
        <v>584</v>
      </c>
      <c r="AD1237" s="135" t="s">
        <v>451</v>
      </c>
      <c r="AE1237" s="135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6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7" t="s">
        <v>584</v>
      </c>
      <c r="AD1238" s="135" t="s">
        <v>155</v>
      </c>
      <c r="AE1238" s="135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6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7" t="s">
        <v>584</v>
      </c>
      <c r="AD1239" s="135" t="s">
        <v>155</v>
      </c>
      <c r="AE1239" s="135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6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7" t="s">
        <v>584</v>
      </c>
      <c r="AD1240" s="135" t="s">
        <v>155</v>
      </c>
      <c r="AE1240" s="135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6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7" t="s">
        <v>584</v>
      </c>
      <c r="AD1241" s="135" t="s">
        <v>153</v>
      </c>
      <c r="AE1241" s="135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6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7" t="s">
        <v>584</v>
      </c>
      <c r="AD1242" s="135" t="s">
        <v>149</v>
      </c>
      <c r="AE1242" s="135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6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7" t="s">
        <v>584</v>
      </c>
      <c r="AD1243" s="135" t="s">
        <v>155</v>
      </c>
      <c r="AE1243" s="135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6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7" t="s">
        <v>584</v>
      </c>
      <c r="AD1244" s="135" t="s">
        <v>169</v>
      </c>
      <c r="AE1244" s="135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6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7" t="s">
        <v>584</v>
      </c>
      <c r="AD1245" s="135" t="s">
        <v>152</v>
      </c>
      <c r="AE1245" s="135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6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7" t="s">
        <v>585</v>
      </c>
      <c r="AD1246" s="135" t="s">
        <v>447</v>
      </c>
      <c r="AE1246" s="135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6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7" t="s">
        <v>585</v>
      </c>
      <c r="AD1247" s="135" t="s">
        <v>162</v>
      </c>
      <c r="AE1247" s="135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6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7" t="s">
        <v>585</v>
      </c>
      <c r="AD1248" s="135" t="s">
        <v>165</v>
      </c>
      <c r="AE1248" s="135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6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7" t="s">
        <v>585</v>
      </c>
      <c r="AD1249" s="135" t="s">
        <v>169</v>
      </c>
      <c r="AE1249" s="135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6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7" t="s">
        <v>585</v>
      </c>
      <c r="AD1250" s="135" t="s">
        <v>165</v>
      </c>
      <c r="AE1250" s="135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6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7" t="s">
        <v>585</v>
      </c>
      <c r="AD1251" s="135" t="s">
        <v>392</v>
      </c>
      <c r="AE1251" s="135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6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7" t="s">
        <v>585</v>
      </c>
      <c r="AD1252" s="135" t="s">
        <v>149</v>
      </c>
      <c r="AE1252" s="135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6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7" t="s">
        <v>585</v>
      </c>
      <c r="AD1253" s="135" t="s">
        <v>152</v>
      </c>
      <c r="AE1253" s="135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6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7" t="s">
        <v>585</v>
      </c>
      <c r="AD1254" s="135" t="s">
        <v>154</v>
      </c>
      <c r="AE1254" s="135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6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7" t="s">
        <v>585</v>
      </c>
      <c r="AD1255" s="135" t="s">
        <v>165</v>
      </c>
      <c r="AE1255" s="135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6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7" t="s">
        <v>585</v>
      </c>
      <c r="AD1256" s="135" t="s">
        <v>155</v>
      </c>
      <c r="AE1256" s="135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6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7" t="s">
        <v>585</v>
      </c>
      <c r="AD1257" s="135" t="s">
        <v>149</v>
      </c>
      <c r="AE1257" s="135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6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7" t="s">
        <v>585</v>
      </c>
      <c r="AD1258" s="135" t="s">
        <v>175</v>
      </c>
      <c r="AE1258" s="135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6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7" t="s">
        <v>585</v>
      </c>
      <c r="AD1259" s="135" t="s">
        <v>155</v>
      </c>
      <c r="AE1259" s="135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6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7" t="s">
        <v>585</v>
      </c>
      <c r="AD1260" s="135" t="s">
        <v>154</v>
      </c>
      <c r="AE1260" s="135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6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7" t="s">
        <v>585</v>
      </c>
      <c r="AD1261" s="135" t="s">
        <v>154</v>
      </c>
      <c r="AE1261" s="135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6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7" t="s">
        <v>585</v>
      </c>
      <c r="AD1262" s="135" t="s">
        <v>150</v>
      </c>
      <c r="AE1262" s="135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6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7" t="s">
        <v>585</v>
      </c>
      <c r="AD1263" s="135" t="s">
        <v>172</v>
      </c>
      <c r="AE1263" s="135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6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7" t="s">
        <v>585</v>
      </c>
      <c r="AD1264" s="135" t="s">
        <v>153</v>
      </c>
      <c r="AE1264" s="135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6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7" t="s">
        <v>585</v>
      </c>
      <c r="AD1265" s="135" t="s">
        <v>170</v>
      </c>
      <c r="AE1265" s="135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6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7" t="s">
        <v>585</v>
      </c>
      <c r="AD1266" s="135" t="s">
        <v>165</v>
      </c>
      <c r="AE1266" s="135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6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7" t="s">
        <v>585</v>
      </c>
      <c r="AD1267" s="135" t="s">
        <v>163</v>
      </c>
      <c r="AE1267" s="135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6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7" t="s">
        <v>585</v>
      </c>
      <c r="AD1268" s="135" t="s">
        <v>155</v>
      </c>
      <c r="AE1268" s="135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6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7" t="s">
        <v>585</v>
      </c>
      <c r="AD1269" s="135" t="s">
        <v>163</v>
      </c>
      <c r="AE1269" s="135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6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7" t="s">
        <v>585</v>
      </c>
      <c r="AD1270" s="135" t="s">
        <v>152</v>
      </c>
      <c r="AE1270" s="135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6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7" t="s">
        <v>585</v>
      </c>
      <c r="AD1271" s="135" t="s">
        <v>165</v>
      </c>
      <c r="AE1271" s="135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6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7" t="s">
        <v>585</v>
      </c>
      <c r="AD1272" s="135" t="s">
        <v>151</v>
      </c>
      <c r="AE1272" s="135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6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7" t="s">
        <v>585</v>
      </c>
      <c r="AD1273" s="135" t="s">
        <v>154</v>
      </c>
      <c r="AE1273" s="135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6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7" t="s">
        <v>585</v>
      </c>
      <c r="AD1274" s="135" t="s">
        <v>165</v>
      </c>
      <c r="AE1274" s="135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6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7" t="s">
        <v>585</v>
      </c>
      <c r="AD1275" s="135" t="s">
        <v>446</v>
      </c>
      <c r="AE1275" s="135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6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7" t="s">
        <v>585</v>
      </c>
      <c r="AD1276" s="135" t="s">
        <v>175</v>
      </c>
      <c r="AE1276" s="135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6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7" t="s">
        <v>585</v>
      </c>
      <c r="AD1277" s="135" t="s">
        <v>154</v>
      </c>
      <c r="AE1277" s="135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6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7" t="s">
        <v>585</v>
      </c>
      <c r="AD1278" s="135" t="s">
        <v>153</v>
      </c>
      <c r="AE1278" s="135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6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7" t="s">
        <v>585</v>
      </c>
      <c r="AD1279" s="135" t="s">
        <v>176</v>
      </c>
      <c r="AE1279" s="135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6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7" t="s">
        <v>586</v>
      </c>
      <c r="AD1280" s="135" t="s">
        <v>151</v>
      </c>
      <c r="AE1280" s="135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6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7" t="s">
        <v>586</v>
      </c>
      <c r="AD1281" s="135" t="s">
        <v>149</v>
      </c>
      <c r="AE1281" s="135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6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7" t="s">
        <v>586</v>
      </c>
      <c r="AD1282" s="135" t="s">
        <v>176</v>
      </c>
      <c r="AE1282" s="135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6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7" t="s">
        <v>586</v>
      </c>
      <c r="AD1283" s="135" t="s">
        <v>179</v>
      </c>
      <c r="AE1283" s="135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6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7" t="s">
        <v>586</v>
      </c>
      <c r="AD1284" s="135" t="s">
        <v>151</v>
      </c>
      <c r="AE1284" s="135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6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7" t="s">
        <v>586</v>
      </c>
      <c r="AD1285" s="135" t="s">
        <v>154</v>
      </c>
      <c r="AE1285" s="135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6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7" t="s">
        <v>586</v>
      </c>
      <c r="AD1286" s="135" t="s">
        <v>162</v>
      </c>
      <c r="AE1286" s="135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6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7" t="s">
        <v>586</v>
      </c>
      <c r="AD1287" s="135" t="s">
        <v>165</v>
      </c>
      <c r="AE1287" s="135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6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7" t="s">
        <v>586</v>
      </c>
      <c r="AD1288" s="135" t="s">
        <v>172</v>
      </c>
      <c r="AE1288" s="135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6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7" t="s">
        <v>586</v>
      </c>
      <c r="AD1289" s="135" t="s">
        <v>178</v>
      </c>
      <c r="AE1289" s="135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6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7" t="s">
        <v>586</v>
      </c>
      <c r="AD1290" s="135" t="s">
        <v>149</v>
      </c>
      <c r="AE1290" s="135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6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7" t="s">
        <v>586</v>
      </c>
      <c r="AD1291" s="135" t="s">
        <v>150</v>
      </c>
      <c r="AE1291" s="135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6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7" t="s">
        <v>586</v>
      </c>
      <c r="AD1292" s="135" t="s">
        <v>170</v>
      </c>
      <c r="AE1292" s="135" t="str">
        <f>VLOOKUP(AD1292,cs_lookup!$A$2:$B$55,2,FALSE)</f>
        <v>1</v>
      </c>
    </row>
    <row r="1293" spans="1:31" x14ac:dyDescent="0.25">
      <c r="A1293" s="133">
        <v>0.77594384793804561</v>
      </c>
      <c r="B1293" s="133">
        <v>0.22313016014842982</v>
      </c>
      <c r="C1293" s="133">
        <v>0</v>
      </c>
      <c r="D1293" s="123">
        <f t="shared" si="119"/>
        <v>1.2887530491508503</v>
      </c>
      <c r="E1293" s="124">
        <f t="shared" si="119"/>
        <v>4.4816890703380654</v>
      </c>
      <c r="F1293" s="124" t="e">
        <f t="shared" si="119"/>
        <v>#DIV/0!</v>
      </c>
      <c r="G1293" s="138">
        <v>3.2679908191737939E-2</v>
      </c>
      <c r="H1293" s="126">
        <f t="shared" si="112"/>
        <v>1.0326799081917379</v>
      </c>
      <c r="I1293" s="126">
        <f t="shared" si="113"/>
        <v>1.247969519817139</v>
      </c>
      <c r="J1293" s="126">
        <f t="shared" si="114"/>
        <v>4.3398627539734695</v>
      </c>
      <c r="K1293" s="126" t="e">
        <f t="shared" si="115"/>
        <v>#DIV/0!</v>
      </c>
      <c r="L1293" s="110">
        <v>1.4</v>
      </c>
      <c r="M1293" s="110">
        <v>4.8899999999999997</v>
      </c>
      <c r="N1293" s="110">
        <v>8.7799999999999994</v>
      </c>
      <c r="O1293" s="126">
        <f t="shared" si="116"/>
        <v>1.445751871468433</v>
      </c>
      <c r="P1293" s="126">
        <f t="shared" si="117"/>
        <v>5.0498047510575983</v>
      </c>
      <c r="Q1293" s="126">
        <f t="shared" si="118"/>
        <v>9.066929593923458</v>
      </c>
      <c r="R1293" s="127">
        <f t="shared" si="120"/>
        <v>0.69168162236878994</v>
      </c>
      <c r="S1293" s="127">
        <f t="shared" si="120"/>
        <v>0.19802745834689281</v>
      </c>
      <c r="T1293" s="127">
        <f t="shared" si="120"/>
        <v>0.11029091928431731</v>
      </c>
      <c r="U1293" s="110">
        <f t="shared" si="121"/>
        <v>1.1218222703108467</v>
      </c>
      <c r="V1293" s="110">
        <f t="shared" si="121"/>
        <v>1.1267637428217836</v>
      </c>
      <c r="W1293" s="110" t="e">
        <f t="shared" si="121"/>
        <v>#DIV/0!</v>
      </c>
      <c r="X1293" s="110" t="s">
        <v>81</v>
      </c>
      <c r="Y1293" s="110" t="s">
        <v>550</v>
      </c>
      <c r="Z1293" s="110" t="s">
        <v>147</v>
      </c>
      <c r="AA1293" s="128" t="e">
        <v>#N/A</v>
      </c>
      <c r="AB1293" s="128" t="e">
        <v>#N/A</v>
      </c>
      <c r="AC1293" s="139" t="s">
        <v>586</v>
      </c>
      <c r="AD1293" s="135" t="s">
        <v>162</v>
      </c>
      <c r="AE1293" s="135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6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7" t="s">
        <v>587</v>
      </c>
      <c r="AD1294" s="141" t="s">
        <v>151</v>
      </c>
      <c r="AE1294" s="141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6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7" t="s">
        <v>587</v>
      </c>
      <c r="AD1295" s="141" t="s">
        <v>178</v>
      </c>
      <c r="AE1295" s="141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6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7" t="s">
        <v>587</v>
      </c>
      <c r="AD1296" s="141" t="s">
        <v>162</v>
      </c>
      <c r="AE1296" s="141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6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7" t="s">
        <v>587</v>
      </c>
      <c r="AD1297" s="141" t="s">
        <v>168</v>
      </c>
      <c r="AE1297" s="141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6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7" t="s">
        <v>587</v>
      </c>
      <c r="AD1298" s="141" t="s">
        <v>176</v>
      </c>
      <c r="AE1298" s="141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6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7" t="s">
        <v>587</v>
      </c>
      <c r="AD1299" s="141" t="s">
        <v>162</v>
      </c>
      <c r="AE1299" s="141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6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7" t="s">
        <v>587</v>
      </c>
      <c r="AD1300" s="141" t="s">
        <v>162</v>
      </c>
      <c r="AE1300" s="141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6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7" t="s">
        <v>587</v>
      </c>
      <c r="AD1301" s="141" t="s">
        <v>152</v>
      </c>
      <c r="AE1301" s="141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6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7" t="s">
        <v>587</v>
      </c>
      <c r="AD1302" s="141" t="s">
        <v>151</v>
      </c>
      <c r="AE1302" s="141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6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7" t="s">
        <v>587</v>
      </c>
      <c r="AD1303" s="141" t="s">
        <v>152</v>
      </c>
      <c r="AE1303" s="141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6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7" t="s">
        <v>587</v>
      </c>
      <c r="AD1304" s="141" t="s">
        <v>175</v>
      </c>
      <c r="AE1304" s="141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6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7" t="s">
        <v>587</v>
      </c>
      <c r="AD1305" s="141" t="s">
        <v>155</v>
      </c>
      <c r="AE1305" s="141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6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7" t="s">
        <v>587</v>
      </c>
      <c r="AD1306" s="141" t="s">
        <v>150</v>
      </c>
      <c r="AE1306" s="141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6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7" t="s">
        <v>587</v>
      </c>
      <c r="AD1307" s="141" t="s">
        <v>151</v>
      </c>
      <c r="AE1307" s="141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6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7" t="s">
        <v>587</v>
      </c>
      <c r="AD1308" s="141" t="s">
        <v>149</v>
      </c>
      <c r="AE1308" s="141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6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7" t="s">
        <v>587</v>
      </c>
      <c r="AD1309" s="141" t="s">
        <v>154</v>
      </c>
      <c r="AE1309" s="141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6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7" t="s">
        <v>587</v>
      </c>
      <c r="AD1310" s="141" t="s">
        <v>155</v>
      </c>
      <c r="AE1310" s="141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6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7" t="s">
        <v>587</v>
      </c>
      <c r="AD1311" s="141" t="s">
        <v>149</v>
      </c>
      <c r="AE1311" s="141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6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7" t="s">
        <v>587</v>
      </c>
      <c r="AD1312" s="141" t="s">
        <v>153</v>
      </c>
      <c r="AE1312" s="141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6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7" t="s">
        <v>587</v>
      </c>
      <c r="AD1313" s="141" t="s">
        <v>165</v>
      </c>
      <c r="AE1313" s="141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6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7" t="s">
        <v>587</v>
      </c>
      <c r="AD1314" s="141" t="s">
        <v>162</v>
      </c>
      <c r="AE1314" s="141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6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7" t="s">
        <v>588</v>
      </c>
      <c r="AD1315" s="141" t="s">
        <v>163</v>
      </c>
      <c r="AE1315" s="141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6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7" t="s">
        <v>588</v>
      </c>
      <c r="AD1316" s="141" t="s">
        <v>150</v>
      </c>
      <c r="AE1316" s="141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6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7" t="s">
        <v>588</v>
      </c>
      <c r="AD1317" s="141" t="s">
        <v>155</v>
      </c>
      <c r="AE1317" s="141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6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7" t="s">
        <v>588</v>
      </c>
      <c r="AD1318" s="141" t="s">
        <v>151</v>
      </c>
      <c r="AE1318" s="141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6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7" t="s">
        <v>588</v>
      </c>
      <c r="AD1319" s="141" t="s">
        <v>165</v>
      </c>
      <c r="AE1319" s="141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6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7" t="s">
        <v>588</v>
      </c>
      <c r="AD1320" s="141" t="s">
        <v>154</v>
      </c>
      <c r="AE1320" s="141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6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7" t="s">
        <v>588</v>
      </c>
      <c r="AD1321" s="141" t="s">
        <v>392</v>
      </c>
      <c r="AE1321" s="141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6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7" t="s">
        <v>588</v>
      </c>
      <c r="AD1322" s="141" t="s">
        <v>154</v>
      </c>
      <c r="AE1322" s="141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6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7" t="s">
        <v>588</v>
      </c>
      <c r="AD1323" s="141" t="s">
        <v>154</v>
      </c>
      <c r="AE1323" s="141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6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7" t="s">
        <v>588</v>
      </c>
      <c r="AD1324" s="141" t="s">
        <v>155</v>
      </c>
      <c r="AE1324" s="141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6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7" t="s">
        <v>588</v>
      </c>
      <c r="AD1325" s="141" t="s">
        <v>178</v>
      </c>
      <c r="AE1325" s="141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6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7" t="s">
        <v>588</v>
      </c>
      <c r="AD1326" s="141" t="s">
        <v>155</v>
      </c>
      <c r="AE1326" s="141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6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7" t="s">
        <v>588</v>
      </c>
      <c r="AD1327" s="141" t="s">
        <v>153</v>
      </c>
      <c r="AE1327" s="141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6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7" t="s">
        <v>588</v>
      </c>
      <c r="AD1328" s="141" t="s">
        <v>152</v>
      </c>
      <c r="AE1328" s="141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6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7" t="s">
        <v>588</v>
      </c>
      <c r="AD1329" s="141" t="s">
        <v>152</v>
      </c>
      <c r="AE1329" s="141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6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7" t="s">
        <v>588</v>
      </c>
      <c r="AD1330" s="141" t="s">
        <v>170</v>
      </c>
      <c r="AE1330" s="141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6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7" t="s">
        <v>588</v>
      </c>
      <c r="AD1331" s="141" t="s">
        <v>155</v>
      </c>
      <c r="AE1331" s="141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6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7" t="s">
        <v>588</v>
      </c>
      <c r="AD1332" s="141" t="s">
        <v>150</v>
      </c>
      <c r="AE1332" s="141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6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7" t="s">
        <v>588</v>
      </c>
      <c r="AD1333" s="141" t="s">
        <v>151</v>
      </c>
      <c r="AE1333" s="141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6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7" t="s">
        <v>588</v>
      </c>
      <c r="AD1334" s="141" t="s">
        <v>169</v>
      </c>
      <c r="AE1334" s="141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6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7" t="s">
        <v>588</v>
      </c>
      <c r="AD1335" s="141" t="s">
        <v>154</v>
      </c>
      <c r="AE1335" s="141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6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7" t="s">
        <v>588</v>
      </c>
      <c r="AD1336" s="141" t="s">
        <v>149</v>
      </c>
      <c r="AE1336" s="141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6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7" t="s">
        <v>588</v>
      </c>
      <c r="AD1337" s="141" t="s">
        <v>226</v>
      </c>
      <c r="AE1337" s="141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6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7" t="s">
        <v>588</v>
      </c>
      <c r="AD1338" s="141" t="s">
        <v>154</v>
      </c>
      <c r="AE1338" s="141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6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7" t="s">
        <v>588</v>
      </c>
      <c r="AD1339" s="141" t="s">
        <v>162</v>
      </c>
      <c r="AE1339" s="141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6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7" t="s">
        <v>588</v>
      </c>
      <c r="AD1340" s="141" t="s">
        <v>151</v>
      </c>
      <c r="AE1340" s="141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6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7" t="s">
        <v>588</v>
      </c>
      <c r="AD1341" s="141" t="s">
        <v>151</v>
      </c>
      <c r="AE1341" s="141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6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7" t="s">
        <v>588</v>
      </c>
      <c r="AD1342" s="141" t="s">
        <v>154</v>
      </c>
      <c r="AE1342" s="141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6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7" t="s">
        <v>588</v>
      </c>
      <c r="AD1343" s="141" t="s">
        <v>170</v>
      </c>
      <c r="AE1343" s="141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6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7" t="s">
        <v>588</v>
      </c>
      <c r="AD1344" s="141" t="s">
        <v>154</v>
      </c>
      <c r="AE1344" s="141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6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7" t="s">
        <v>588</v>
      </c>
      <c r="AD1345" s="141" t="s">
        <v>155</v>
      </c>
      <c r="AE1345" s="141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6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7" t="s">
        <v>588</v>
      </c>
      <c r="AD1346" s="141" t="s">
        <v>150</v>
      </c>
      <c r="AE1346" s="141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6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7" t="s">
        <v>588</v>
      </c>
      <c r="AD1347" s="141" t="s">
        <v>150</v>
      </c>
      <c r="AE1347" s="141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6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7" t="s">
        <v>588</v>
      </c>
      <c r="AD1348" s="141" t="s">
        <v>151</v>
      </c>
      <c r="AE1348" s="141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6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7" t="s">
        <v>588</v>
      </c>
      <c r="AD1349" s="141" t="s">
        <v>154</v>
      </c>
      <c r="AE1349" s="141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6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7" t="s">
        <v>588</v>
      </c>
      <c r="AD1350" s="141" t="s">
        <v>169</v>
      </c>
      <c r="AE1350" s="141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6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7" t="s">
        <v>588</v>
      </c>
      <c r="AD1351" s="141" t="s">
        <v>151</v>
      </c>
      <c r="AE1351" s="141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6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7" t="s">
        <v>588</v>
      </c>
      <c r="AD1352" s="141" t="s">
        <v>162</v>
      </c>
      <c r="AE1352" s="141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6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7" t="s">
        <v>588</v>
      </c>
      <c r="AD1353" s="141" t="s">
        <v>151</v>
      </c>
      <c r="AE1353" s="141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6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7" t="s">
        <v>588</v>
      </c>
      <c r="AD1354" s="141" t="s">
        <v>162</v>
      </c>
      <c r="AE1354" s="141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6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7" t="s">
        <v>588</v>
      </c>
      <c r="AD1355" s="141" t="s">
        <v>154</v>
      </c>
      <c r="AE1355" s="141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6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7" t="s">
        <v>588</v>
      </c>
      <c r="AD1356" s="141" t="s">
        <v>170</v>
      </c>
      <c r="AE1356" s="141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6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7" t="s">
        <v>588</v>
      </c>
      <c r="AD1357" s="141" t="s">
        <v>162</v>
      </c>
      <c r="AE1357" s="141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6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7" t="s">
        <v>588</v>
      </c>
      <c r="AD1358" s="141" t="s">
        <v>149</v>
      </c>
      <c r="AE1358" s="141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6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7" t="s">
        <v>588</v>
      </c>
      <c r="AD1359" s="141" t="s">
        <v>149</v>
      </c>
      <c r="AE1359" s="141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6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7" t="s">
        <v>588</v>
      </c>
      <c r="AD1360" s="141" t="s">
        <v>151</v>
      </c>
      <c r="AE1360" s="141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6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7" t="s">
        <v>588</v>
      </c>
      <c r="AD1361" s="141" t="s">
        <v>149</v>
      </c>
      <c r="AE1361" s="141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6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7" t="s">
        <v>588</v>
      </c>
      <c r="AD1362" s="141" t="s">
        <v>152</v>
      </c>
      <c r="AE1362" s="141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6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7" t="s">
        <v>588</v>
      </c>
      <c r="AD1363" s="141" t="s">
        <v>150</v>
      </c>
      <c r="AE1363" s="141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6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7" t="s">
        <v>588</v>
      </c>
      <c r="AD1364" s="141" t="s">
        <v>152</v>
      </c>
      <c r="AE1364" s="141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6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7" t="s">
        <v>588</v>
      </c>
      <c r="AD1365" s="141" t="s">
        <v>164</v>
      </c>
      <c r="AE1365" s="141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6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7" t="s">
        <v>588</v>
      </c>
      <c r="AD1366" s="141" t="s">
        <v>149</v>
      </c>
      <c r="AE1366" s="141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6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7" t="s">
        <v>588</v>
      </c>
      <c r="AD1367" s="141" t="s">
        <v>155</v>
      </c>
      <c r="AE1367" s="141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6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7" t="s">
        <v>588</v>
      </c>
      <c r="AD1368" s="141" t="s">
        <v>152</v>
      </c>
      <c r="AE1368" s="141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6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7" t="s">
        <v>588</v>
      </c>
      <c r="AD1369" s="141" t="s">
        <v>154</v>
      </c>
      <c r="AE1369" s="141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6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7" t="s">
        <v>588</v>
      </c>
      <c r="AD1370" s="141" t="s">
        <v>165</v>
      </c>
      <c r="AE1370" s="141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6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7" t="s">
        <v>588</v>
      </c>
      <c r="AD1371" s="141" t="s">
        <v>162</v>
      </c>
      <c r="AE1371" s="141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6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7" t="s">
        <v>588</v>
      </c>
      <c r="AD1372" s="141" t="s">
        <v>226</v>
      </c>
      <c r="AE1372" s="141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6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7" t="s">
        <v>588</v>
      </c>
      <c r="AD1373" s="141" t="s">
        <v>152</v>
      </c>
      <c r="AE1373" s="141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6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7" t="s">
        <v>588</v>
      </c>
      <c r="AD1374" s="141" t="s">
        <v>168</v>
      </c>
      <c r="AE1374" s="141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6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7" t="s">
        <v>588</v>
      </c>
      <c r="AD1375" s="141" t="s">
        <v>152</v>
      </c>
      <c r="AE1375" s="141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6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7" t="s">
        <v>588</v>
      </c>
      <c r="AD1376" s="141" t="s">
        <v>151</v>
      </c>
      <c r="AE1376" s="141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6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7" t="s">
        <v>588</v>
      </c>
      <c r="AD1377" s="141" t="s">
        <v>162</v>
      </c>
      <c r="AE1377" s="141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6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7" t="s">
        <v>588</v>
      </c>
      <c r="AD1378" s="141" t="s">
        <v>150</v>
      </c>
      <c r="AE1378" s="141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6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7" t="s">
        <v>588</v>
      </c>
      <c r="AD1379" s="141" t="s">
        <v>163</v>
      </c>
      <c r="AE1379" s="141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6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7" t="s">
        <v>588</v>
      </c>
      <c r="AD1380" s="141" t="s">
        <v>155</v>
      </c>
      <c r="AE1380" s="141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6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7" t="s">
        <v>588</v>
      </c>
      <c r="AD1381" s="141" t="s">
        <v>151</v>
      </c>
      <c r="AE1381" s="141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6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7" t="s">
        <v>588</v>
      </c>
      <c r="AD1382" s="141" t="s">
        <v>170</v>
      </c>
      <c r="AE1382" s="141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6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7" t="s">
        <v>588</v>
      </c>
      <c r="AD1383" s="141" t="s">
        <v>170</v>
      </c>
      <c r="AE1383" s="141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6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7" t="s">
        <v>588</v>
      </c>
      <c r="AD1384" s="141" t="s">
        <v>155</v>
      </c>
      <c r="AE1384" s="141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6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7" t="s">
        <v>588</v>
      </c>
      <c r="AD1385" s="141" t="s">
        <v>150</v>
      </c>
      <c r="AE1385" s="141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6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7" t="s">
        <v>588</v>
      </c>
      <c r="AD1386" s="141" t="s">
        <v>169</v>
      </c>
      <c r="AE1386" s="141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6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7" t="s">
        <v>588</v>
      </c>
      <c r="AD1387" s="141" t="s">
        <v>172</v>
      </c>
      <c r="AE1387" s="141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6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7" t="s">
        <v>588</v>
      </c>
      <c r="AD1388" s="141" t="s">
        <v>155</v>
      </c>
      <c r="AE1388" s="141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6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7" t="s">
        <v>588</v>
      </c>
      <c r="AD1389" s="141" t="s">
        <v>151</v>
      </c>
      <c r="AE1389" s="141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6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7" t="s">
        <v>588</v>
      </c>
      <c r="AD1390" s="141" t="s">
        <v>165</v>
      </c>
      <c r="AE1390" s="141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6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7" t="s">
        <v>588</v>
      </c>
      <c r="AD1391" s="141" t="s">
        <v>149</v>
      </c>
      <c r="AE1391" s="141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6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7" t="s">
        <v>588</v>
      </c>
      <c r="AD1392" s="141" t="s">
        <v>154</v>
      </c>
      <c r="AE1392" s="141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6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7" t="s">
        <v>588</v>
      </c>
      <c r="AD1393" s="141" t="s">
        <v>162</v>
      </c>
      <c r="AE1393" s="141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6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7" t="s">
        <v>588</v>
      </c>
      <c r="AD1394" s="141" t="s">
        <v>176</v>
      </c>
      <c r="AE1394" s="141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6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7" t="s">
        <v>588</v>
      </c>
      <c r="AD1395" s="141" t="s">
        <v>151</v>
      </c>
      <c r="AE1395" s="141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6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7" t="s">
        <v>588</v>
      </c>
      <c r="AD1396" s="141" t="s">
        <v>475</v>
      </c>
      <c r="AE1396" s="141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6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7" t="s">
        <v>588</v>
      </c>
      <c r="AD1397" s="141" t="s">
        <v>226</v>
      </c>
      <c r="AE1397" s="141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6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7" t="s">
        <v>588</v>
      </c>
      <c r="AD1398" s="141" t="s">
        <v>162</v>
      </c>
      <c r="AE1398" s="141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6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7" t="s">
        <v>588</v>
      </c>
      <c r="AD1399" s="141" t="s">
        <v>178</v>
      </c>
      <c r="AE1399" s="141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6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7" t="s">
        <v>588</v>
      </c>
      <c r="AD1400" s="141" t="s">
        <v>168</v>
      </c>
      <c r="AE1400" s="141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6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7" t="s">
        <v>588</v>
      </c>
      <c r="AD1401" s="141" t="s">
        <v>152</v>
      </c>
      <c r="AE1401" s="141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6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7" t="s">
        <v>588</v>
      </c>
      <c r="AD1402" s="141" t="s">
        <v>176</v>
      </c>
      <c r="AE1402" s="141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6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7" t="s">
        <v>588</v>
      </c>
      <c r="AD1403" s="141" t="s">
        <v>162</v>
      </c>
      <c r="AE1403" s="141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6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7" t="s">
        <v>588</v>
      </c>
      <c r="AD1404" s="141" t="s">
        <v>149</v>
      </c>
      <c r="AE1404" s="141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6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7" t="s">
        <v>588</v>
      </c>
      <c r="AD1405" s="141" t="s">
        <v>149</v>
      </c>
      <c r="AE1405" s="141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6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7" t="s">
        <v>588</v>
      </c>
      <c r="AD1406" s="141" t="s">
        <v>162</v>
      </c>
      <c r="AE1406" s="141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6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7" t="s">
        <v>588</v>
      </c>
      <c r="AD1407" s="141" t="s">
        <v>154</v>
      </c>
      <c r="AE1407" s="141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6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7" t="s">
        <v>588</v>
      </c>
      <c r="AD1408" s="141" t="s">
        <v>151</v>
      </c>
      <c r="AE1408" s="141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6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7" t="s">
        <v>588</v>
      </c>
      <c r="AD1409" s="141" t="s">
        <v>153</v>
      </c>
      <c r="AE1409" s="141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6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7" t="s">
        <v>588</v>
      </c>
      <c r="AD1410" s="141" t="s">
        <v>150</v>
      </c>
      <c r="AE1410" s="141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6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7" t="s">
        <v>588</v>
      </c>
      <c r="AD1411" s="141" t="s">
        <v>168</v>
      </c>
      <c r="AE1411" s="141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6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7" t="s">
        <v>588</v>
      </c>
      <c r="AD1412" s="141" t="s">
        <v>178</v>
      </c>
      <c r="AE1412" s="141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6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7" t="s">
        <v>588</v>
      </c>
      <c r="AD1413" s="141" t="s">
        <v>165</v>
      </c>
      <c r="AE1413" s="141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6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7" t="s">
        <v>588</v>
      </c>
      <c r="AD1414" s="141" t="s">
        <v>154</v>
      </c>
      <c r="AE1414" s="141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6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7" t="s">
        <v>588</v>
      </c>
      <c r="AD1415" s="141" t="s">
        <v>155</v>
      </c>
      <c r="AE1415" s="141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6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7" t="s">
        <v>588</v>
      </c>
      <c r="AD1416" s="141" t="s">
        <v>164</v>
      </c>
      <c r="AE1416" s="141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6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7" t="s">
        <v>588</v>
      </c>
      <c r="AD1417" s="141" t="s">
        <v>154</v>
      </c>
      <c r="AE1417" s="141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6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7" t="s">
        <v>588</v>
      </c>
      <c r="AD1418" s="141" t="s">
        <v>151</v>
      </c>
      <c r="AE1418" s="141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6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7" t="s">
        <v>588</v>
      </c>
      <c r="AD1419" s="141" t="s">
        <v>170</v>
      </c>
      <c r="AE1419" s="141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6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7" t="s">
        <v>588</v>
      </c>
      <c r="AD1420" s="141" t="s">
        <v>149</v>
      </c>
      <c r="AE1420" s="141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6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7" t="s">
        <v>588</v>
      </c>
      <c r="AD1421" s="141" t="s">
        <v>170</v>
      </c>
      <c r="AE1421" s="141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6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7" t="s">
        <v>588</v>
      </c>
      <c r="AD1422" s="141" t="s">
        <v>151</v>
      </c>
      <c r="AE1422" s="141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6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7" t="s">
        <v>588</v>
      </c>
      <c r="AD1423" s="141" t="s">
        <v>162</v>
      </c>
      <c r="AE1423" s="141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6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7" t="s">
        <v>588</v>
      </c>
      <c r="AD1424" s="141" t="s">
        <v>164</v>
      </c>
      <c r="AE1424" s="141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6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7" t="s">
        <v>588</v>
      </c>
      <c r="AD1425" s="141" t="s">
        <v>154</v>
      </c>
      <c r="AE1425" s="141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6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7" t="s">
        <v>588</v>
      </c>
      <c r="AD1426" s="141" t="s">
        <v>164</v>
      </c>
      <c r="AE1426" s="141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6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7" t="s">
        <v>589</v>
      </c>
      <c r="AD1427" s="141" t="s">
        <v>155</v>
      </c>
      <c r="AE1427" s="141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6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7" t="s">
        <v>589</v>
      </c>
      <c r="AD1428" s="141" t="s">
        <v>162</v>
      </c>
      <c r="AE1428" s="141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6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7" t="s">
        <v>589</v>
      </c>
      <c r="AD1429" s="141" t="s">
        <v>150</v>
      </c>
      <c r="AE1429" s="141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6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7" t="s">
        <v>589</v>
      </c>
      <c r="AD1430" s="141" t="s">
        <v>153</v>
      </c>
      <c r="AE1430" s="141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6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7" t="s">
        <v>589</v>
      </c>
      <c r="AD1431" s="141" t="s">
        <v>176</v>
      </c>
      <c r="AE1431" s="141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6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7" t="s">
        <v>589</v>
      </c>
      <c r="AD1432" s="141" t="s">
        <v>149</v>
      </c>
      <c r="AE1432" s="141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6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7" t="s">
        <v>589</v>
      </c>
      <c r="AD1433" s="141" t="s">
        <v>176</v>
      </c>
      <c r="AE1433" s="141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6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7" t="s">
        <v>589</v>
      </c>
      <c r="AD1434" s="141" t="s">
        <v>176</v>
      </c>
      <c r="AE1434" s="141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6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7" t="s">
        <v>589</v>
      </c>
      <c r="AD1435" s="141" t="s">
        <v>150</v>
      </c>
      <c r="AE1435" s="141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6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7" t="s">
        <v>589</v>
      </c>
      <c r="AD1436" s="141" t="s">
        <v>155</v>
      </c>
      <c r="AE1436" s="141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6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7" t="s">
        <v>589</v>
      </c>
      <c r="AD1437" s="141" t="s">
        <v>152</v>
      </c>
      <c r="AE1437" s="141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6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7" t="s">
        <v>589</v>
      </c>
      <c r="AD1438" s="141" t="s">
        <v>165</v>
      </c>
      <c r="AE1438" s="141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6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7" t="s">
        <v>589</v>
      </c>
      <c r="AD1439" s="141" t="s">
        <v>151</v>
      </c>
      <c r="AE1439" s="141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6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7" t="s">
        <v>589</v>
      </c>
      <c r="AD1440" s="141" t="s">
        <v>155</v>
      </c>
      <c r="AE1440" s="141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6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7" t="s">
        <v>589</v>
      </c>
      <c r="AD1441" s="141" t="s">
        <v>165</v>
      </c>
      <c r="AE1441" s="141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6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7" t="s">
        <v>589</v>
      </c>
      <c r="AD1442" s="141" t="s">
        <v>151</v>
      </c>
      <c r="AE1442" s="141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6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7" t="s">
        <v>589</v>
      </c>
      <c r="AD1443" s="141" t="s">
        <v>178</v>
      </c>
      <c r="AE1443" s="141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6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7" t="s">
        <v>589</v>
      </c>
      <c r="AD1444" s="141" t="s">
        <v>172</v>
      </c>
      <c r="AE1444" s="141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6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7" t="s">
        <v>589</v>
      </c>
      <c r="AD1445" s="141" t="s">
        <v>153</v>
      </c>
      <c r="AE1445" s="141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6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7" t="s">
        <v>589</v>
      </c>
      <c r="AD1446" s="141" t="s">
        <v>226</v>
      </c>
      <c r="AE1446" s="141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6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7" t="s">
        <v>589</v>
      </c>
      <c r="AD1447" s="141" t="s">
        <v>150</v>
      </c>
      <c r="AE1447" s="141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6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7" t="s">
        <v>589</v>
      </c>
      <c r="AD1448" s="141" t="s">
        <v>170</v>
      </c>
      <c r="AE1448" s="141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6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7" t="s">
        <v>589</v>
      </c>
      <c r="AD1449" s="141" t="s">
        <v>168</v>
      </c>
      <c r="AE1449" s="141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6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7" t="s">
        <v>589</v>
      </c>
      <c r="AD1450" s="141" t="s">
        <v>447</v>
      </c>
      <c r="AE1450" s="141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6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7" t="s">
        <v>589</v>
      </c>
      <c r="AD1451" s="141" t="s">
        <v>154</v>
      </c>
      <c r="AE1451" s="141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6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7" t="s">
        <v>589</v>
      </c>
      <c r="AD1452" s="141" t="s">
        <v>152</v>
      </c>
      <c r="AE1452" s="141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6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7" t="s">
        <v>589</v>
      </c>
      <c r="AD1453" s="141" t="s">
        <v>168</v>
      </c>
      <c r="AE1453" s="141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6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7" t="s">
        <v>589</v>
      </c>
      <c r="AD1454" s="141" t="s">
        <v>170</v>
      </c>
      <c r="AE1454" s="141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6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7" t="s">
        <v>589</v>
      </c>
      <c r="AD1455" s="141" t="s">
        <v>151</v>
      </c>
      <c r="AE1455" s="141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6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7" t="s">
        <v>589</v>
      </c>
      <c r="AD1456" s="141" t="s">
        <v>151</v>
      </c>
      <c r="AE1456" s="141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6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7" t="s">
        <v>589</v>
      </c>
      <c r="AD1457" s="141" t="s">
        <v>154</v>
      </c>
      <c r="AE1457" s="141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6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7" t="s">
        <v>589</v>
      </c>
      <c r="AD1458" s="141" t="s">
        <v>152</v>
      </c>
      <c r="AE1458" s="141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6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7" t="s">
        <v>589</v>
      </c>
      <c r="AD1459" s="141" t="s">
        <v>179</v>
      </c>
      <c r="AE1459" s="141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6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7" t="s">
        <v>589</v>
      </c>
      <c r="AD1460" s="141" t="s">
        <v>359</v>
      </c>
      <c r="AE1460" s="141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6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7" t="s">
        <v>589</v>
      </c>
      <c r="AD1461" s="141" t="s">
        <v>172</v>
      </c>
      <c r="AE1461" s="141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6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7" t="s">
        <v>589</v>
      </c>
      <c r="AD1462" s="141" t="s">
        <v>154</v>
      </c>
      <c r="AE1462" s="141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6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7" t="s">
        <v>589</v>
      </c>
      <c r="AD1463" s="141" t="s">
        <v>151</v>
      </c>
      <c r="AE1463" s="141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6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7" t="s">
        <v>589</v>
      </c>
      <c r="AD1464" s="141" t="s">
        <v>149</v>
      </c>
      <c r="AE1464" s="141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6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7" t="s">
        <v>589</v>
      </c>
      <c r="AD1465" s="141" t="s">
        <v>168</v>
      </c>
      <c r="AE1465" s="141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6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7" t="s">
        <v>589</v>
      </c>
      <c r="AD1466" s="141" t="s">
        <v>151</v>
      </c>
      <c r="AE1466" s="141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6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7" t="s">
        <v>589</v>
      </c>
      <c r="AD1467" s="141" t="s">
        <v>154</v>
      </c>
      <c r="AE1467" s="141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6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7" t="s">
        <v>589</v>
      </c>
      <c r="AD1468" s="141" t="s">
        <v>168</v>
      </c>
      <c r="AE1468" s="141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6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7" t="s">
        <v>589</v>
      </c>
      <c r="AD1469" s="141" t="s">
        <v>172</v>
      </c>
      <c r="AE1469" s="141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6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7" t="s">
        <v>589</v>
      </c>
      <c r="AD1470" s="141" t="s">
        <v>176</v>
      </c>
      <c r="AE1470" s="141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6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7" t="s">
        <v>589</v>
      </c>
      <c r="AD1471" s="141" t="s">
        <v>154</v>
      </c>
      <c r="AE1471" s="141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6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7" t="s">
        <v>589</v>
      </c>
      <c r="AD1472" s="141" t="s">
        <v>165</v>
      </c>
      <c r="AE1472" s="141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6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7" t="s">
        <v>589</v>
      </c>
      <c r="AD1473" s="141" t="s">
        <v>170</v>
      </c>
      <c r="AE1473" s="141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6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7" t="s">
        <v>589</v>
      </c>
      <c r="AD1474" s="141" t="s">
        <v>155</v>
      </c>
      <c r="AE1474" s="141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6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7" t="s">
        <v>589</v>
      </c>
      <c r="AD1475" s="141" t="s">
        <v>162</v>
      </c>
      <c r="AE1475" s="141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6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7" t="s">
        <v>589</v>
      </c>
      <c r="AD1476" s="141" t="s">
        <v>149</v>
      </c>
      <c r="AE1476" s="141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6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7" t="s">
        <v>589</v>
      </c>
      <c r="AD1477" s="141" t="s">
        <v>151</v>
      </c>
      <c r="AE1477" s="141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6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7" t="s">
        <v>589</v>
      </c>
      <c r="AD1478" s="141" t="s">
        <v>170</v>
      </c>
      <c r="AE1478" s="141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6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7" t="s">
        <v>589</v>
      </c>
      <c r="AD1479" s="141" t="s">
        <v>151</v>
      </c>
      <c r="AE1479" s="141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6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7" t="s">
        <v>589</v>
      </c>
      <c r="AD1480" s="141" t="s">
        <v>176</v>
      </c>
      <c r="AE1480" s="141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6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7" t="s">
        <v>589</v>
      </c>
      <c r="AD1481" s="141" t="s">
        <v>155</v>
      </c>
      <c r="AE1481" s="141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6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7" t="s">
        <v>589</v>
      </c>
      <c r="AD1482" s="141" t="s">
        <v>162</v>
      </c>
      <c r="AE1482" s="141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6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7" t="s">
        <v>590</v>
      </c>
      <c r="AD1483" s="25" t="s">
        <v>151</v>
      </c>
      <c r="AE1483" s="141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6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7" t="s">
        <v>590</v>
      </c>
      <c r="AD1484" s="25" t="s">
        <v>172</v>
      </c>
      <c r="AE1484" s="141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6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7" t="s">
        <v>590</v>
      </c>
      <c r="AD1485" s="25" t="s">
        <v>151</v>
      </c>
      <c r="AE1485" s="141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6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7" t="s">
        <v>590</v>
      </c>
      <c r="AD1486" s="25" t="s">
        <v>149</v>
      </c>
      <c r="AE1486" s="141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6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7" t="s">
        <v>590</v>
      </c>
      <c r="AD1487" s="25" t="s">
        <v>178</v>
      </c>
      <c r="AE1487" s="141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6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7" t="s">
        <v>590</v>
      </c>
      <c r="AD1488" s="25" t="s">
        <v>151</v>
      </c>
      <c r="AE1488" s="141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6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7" t="s">
        <v>590</v>
      </c>
      <c r="AD1489" s="25" t="s">
        <v>150</v>
      </c>
      <c r="AE1489" s="141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6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7" t="s">
        <v>590</v>
      </c>
      <c r="AD1490" s="25" t="s">
        <v>151</v>
      </c>
      <c r="AE1490" s="141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6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7" t="s">
        <v>590</v>
      </c>
      <c r="AD1491" s="25" t="s">
        <v>154</v>
      </c>
      <c r="AE1491" s="141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6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7" t="s">
        <v>590</v>
      </c>
      <c r="AD1492" s="25" t="s">
        <v>162</v>
      </c>
      <c r="AE1492" s="141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6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7" t="s">
        <v>590</v>
      </c>
      <c r="AD1493" s="25" t="s">
        <v>150</v>
      </c>
      <c r="AE1493" s="141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6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7" t="s">
        <v>590</v>
      </c>
      <c r="AD1494" s="25" t="s">
        <v>151</v>
      </c>
      <c r="AE1494" s="141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7" t="s">
        <v>591</v>
      </c>
      <c r="AD1495" s="78" t="s">
        <v>179</v>
      </c>
      <c r="AE1495" s="142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7" t="s">
        <v>591</v>
      </c>
      <c r="AD1496" s="78" t="s">
        <v>168</v>
      </c>
      <c r="AE1496" s="142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7" t="s">
        <v>591</v>
      </c>
      <c r="AD1497" s="78" t="s">
        <v>151</v>
      </c>
      <c r="AE1497" s="142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7" t="s">
        <v>591</v>
      </c>
      <c r="AD1498" s="78" t="s">
        <v>170</v>
      </c>
      <c r="AE1498" s="142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7" t="s">
        <v>591</v>
      </c>
      <c r="AD1499" s="78" t="s">
        <v>151</v>
      </c>
      <c r="AE1499" s="142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7" t="s">
        <v>591</v>
      </c>
      <c r="AD1500" s="78" t="s">
        <v>170</v>
      </c>
      <c r="AE1500" s="142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7" t="s">
        <v>591</v>
      </c>
      <c r="AD1501" s="78" t="s">
        <v>162</v>
      </c>
      <c r="AE1501" s="142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7" t="s">
        <v>591</v>
      </c>
      <c r="AD1502" s="78" t="s">
        <v>153</v>
      </c>
      <c r="AE1502" s="142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7" t="s">
        <v>591</v>
      </c>
      <c r="AD1503" s="78" t="s">
        <v>167</v>
      </c>
      <c r="AE1503" s="142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7" t="s">
        <v>591</v>
      </c>
      <c r="AD1504" s="78" t="s">
        <v>392</v>
      </c>
      <c r="AE1504" s="142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7" t="s">
        <v>591</v>
      </c>
      <c r="AD1505" s="78" t="s">
        <v>169</v>
      </c>
      <c r="AE1505" s="142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7" t="s">
        <v>591</v>
      </c>
      <c r="AD1506" s="78" t="s">
        <v>170</v>
      </c>
      <c r="AE1506" s="142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7" t="s">
        <v>591</v>
      </c>
      <c r="AD1507" s="78" t="s">
        <v>226</v>
      </c>
      <c r="AE1507" s="142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7" t="s">
        <v>591</v>
      </c>
      <c r="AD1508" s="78" t="s">
        <v>151</v>
      </c>
      <c r="AE1508" s="142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7" t="s">
        <v>591</v>
      </c>
      <c r="AD1509" s="78" t="s">
        <v>176</v>
      </c>
      <c r="AE1509" s="142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7" t="s">
        <v>591</v>
      </c>
      <c r="AD1510" s="78" t="s">
        <v>155</v>
      </c>
      <c r="AE1510" s="142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7" t="s">
        <v>591</v>
      </c>
      <c r="AD1511" s="78" t="s">
        <v>359</v>
      </c>
      <c r="AE1511" s="142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7" t="s">
        <v>591</v>
      </c>
      <c r="AD1512" s="78" t="s">
        <v>155</v>
      </c>
      <c r="AE1512" s="142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7" t="s">
        <v>591</v>
      </c>
      <c r="AD1513" s="78" t="s">
        <v>175</v>
      </c>
      <c r="AE1513" s="142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7" t="s">
        <v>591</v>
      </c>
      <c r="AD1514" s="78" t="s">
        <v>165</v>
      </c>
      <c r="AE1514" s="142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7" t="s">
        <v>591</v>
      </c>
      <c r="AD1515" s="78" t="s">
        <v>165</v>
      </c>
      <c r="AE1515" s="142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7" t="s">
        <v>592</v>
      </c>
      <c r="AD1516" s="78" t="s">
        <v>178</v>
      </c>
      <c r="AE1516" s="142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7" t="s">
        <v>592</v>
      </c>
      <c r="AD1517" s="78" t="s">
        <v>154</v>
      </c>
      <c r="AE1517" s="142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7" t="s">
        <v>592</v>
      </c>
      <c r="AD1518" s="78" t="s">
        <v>165</v>
      </c>
      <c r="AE1518" s="142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7" t="s">
        <v>592</v>
      </c>
      <c r="AD1519" s="78" t="s">
        <v>359</v>
      </c>
      <c r="AE1519" s="142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7" t="s">
        <v>592</v>
      </c>
      <c r="AD1520" s="78" t="s">
        <v>154</v>
      </c>
      <c r="AE1520" s="142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7" t="s">
        <v>592</v>
      </c>
      <c r="AD1521" s="78" t="s">
        <v>149</v>
      </c>
      <c r="AE1521" s="142" t="str">
        <f>VLOOKUP(AD1521,cs_lookup!$A$2:$B$55,2,FALSE)</f>
        <v>X</v>
      </c>
    </row>
    <row r="1522" spans="1:31" x14ac:dyDescent="0.25">
      <c r="A1522" s="133">
        <v>0.54453699892452623</v>
      </c>
      <c r="B1522" s="133">
        <v>0.2249310347232388</v>
      </c>
      <c r="C1522" s="133">
        <v>0.21813160445468319</v>
      </c>
      <c r="D1522" s="123">
        <f t="shared" si="162"/>
        <v>1.8364225056791812</v>
      </c>
      <c r="E1522" s="124">
        <f t="shared" si="162"/>
        <v>4.4458071391990304</v>
      </c>
      <c r="F1522" s="124">
        <f t="shared" si="162"/>
        <v>4.584388413132265</v>
      </c>
      <c r="G1522" s="138">
        <v>5.4833479742347979E-2</v>
      </c>
      <c r="H1522" s="126">
        <f t="shared" si="155"/>
        <v>1.054833479742348</v>
      </c>
      <c r="I1522" s="126">
        <f t="shared" si="156"/>
        <v>1.7409596310194315</v>
      </c>
      <c r="J1522" s="126">
        <f t="shared" si="157"/>
        <v>4.2147004475862451</v>
      </c>
      <c r="K1522" s="126">
        <f t="shared" si="158"/>
        <v>4.3460778418334245</v>
      </c>
      <c r="L1522" s="110">
        <v>2.2999999999999998</v>
      </c>
      <c r="M1522" s="110">
        <v>3.35</v>
      </c>
      <c r="N1522" s="110">
        <v>3.11</v>
      </c>
      <c r="O1522" s="126">
        <f t="shared" si="159"/>
        <v>2.4261170034074002</v>
      </c>
      <c r="P1522" s="126">
        <f t="shared" si="160"/>
        <v>3.533692157136866</v>
      </c>
      <c r="Q1522" s="126">
        <f t="shared" si="161"/>
        <v>3.2805321219987023</v>
      </c>
      <c r="R1522" s="127">
        <f t="shared" si="163"/>
        <v>0.41218127509742253</v>
      </c>
      <c r="S1522" s="127">
        <f t="shared" si="163"/>
        <v>0.28299012917136468</v>
      </c>
      <c r="T1522" s="127">
        <f t="shared" si="163"/>
        <v>0.30482859573121279</v>
      </c>
      <c r="U1522" s="110">
        <f t="shared" si="164"/>
        <v>1.3211104720752302</v>
      </c>
      <c r="V1522" s="110">
        <f t="shared" si="164"/>
        <v>0.79483703329818889</v>
      </c>
      <c r="W1522" s="110">
        <f t="shared" si="164"/>
        <v>0.71558773523670338</v>
      </c>
      <c r="X1522" s="110" t="s">
        <v>261</v>
      </c>
      <c r="Y1522" s="110" t="s">
        <v>264</v>
      </c>
      <c r="Z1522" s="110" t="s">
        <v>262</v>
      </c>
      <c r="AA1522" s="128" t="s">
        <v>160</v>
      </c>
      <c r="AB1522" s="128" t="s">
        <v>162</v>
      </c>
      <c r="AC1522" s="139" t="s">
        <v>592</v>
      </c>
      <c r="AD1522" s="128" t="s">
        <v>151</v>
      </c>
      <c r="AE1522" s="142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7" t="s">
        <v>593</v>
      </c>
      <c r="AD1523" s="78" t="s">
        <v>165</v>
      </c>
      <c r="AE1523" s="142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7" t="s">
        <v>593</v>
      </c>
      <c r="AD1524" s="78" t="s">
        <v>165</v>
      </c>
      <c r="AE1524" s="142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7" t="s">
        <v>593</v>
      </c>
      <c r="AD1525" s="78" t="s">
        <v>151</v>
      </c>
      <c r="AE1525" s="142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7" t="s">
        <v>593</v>
      </c>
      <c r="AD1526" s="78" t="s">
        <v>176</v>
      </c>
      <c r="AE1526" s="142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7" t="s">
        <v>593</v>
      </c>
      <c r="AD1527" s="78" t="s">
        <v>154</v>
      </c>
      <c r="AE1527" s="142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7" t="s">
        <v>593</v>
      </c>
      <c r="AD1528" s="78" t="s">
        <v>170</v>
      </c>
      <c r="AE1528" s="142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7" t="s">
        <v>593</v>
      </c>
      <c r="AD1529" s="78" t="s">
        <v>151</v>
      </c>
      <c r="AE1529" s="142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7" t="s">
        <v>593</v>
      </c>
      <c r="AD1530" s="78" t="s">
        <v>176</v>
      </c>
      <c r="AE1530" s="142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7" t="s">
        <v>593</v>
      </c>
      <c r="AD1531" s="78" t="s">
        <v>151</v>
      </c>
      <c r="AE1531" s="142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7" t="s">
        <v>593</v>
      </c>
      <c r="AD1532" s="78" t="s">
        <v>149</v>
      </c>
      <c r="AE1532" s="142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7" t="s">
        <v>593</v>
      </c>
      <c r="AD1533" s="78" t="s">
        <v>155</v>
      </c>
      <c r="AE1533" s="142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7" t="s">
        <v>593</v>
      </c>
      <c r="AD1534" s="78" t="s">
        <v>151</v>
      </c>
      <c r="AE1534" s="142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7" t="s">
        <v>593</v>
      </c>
      <c r="AD1535" s="78" t="s">
        <v>154</v>
      </c>
      <c r="AE1535" s="142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7" t="s">
        <v>593</v>
      </c>
      <c r="AD1536" s="78" t="s">
        <v>150</v>
      </c>
      <c r="AE1536" s="142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7" t="s">
        <v>593</v>
      </c>
      <c r="AD1537" s="78" t="s">
        <v>155</v>
      </c>
      <c r="AE1537" s="142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7" t="s">
        <v>593</v>
      </c>
      <c r="AD1538" s="78" t="s">
        <v>165</v>
      </c>
      <c r="AE1538" s="142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7" t="s">
        <v>594</v>
      </c>
      <c r="AD1539" s="78" t="s">
        <v>150</v>
      </c>
      <c r="AE1539" s="142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7" t="s">
        <v>594</v>
      </c>
      <c r="AD1540" s="78" t="s">
        <v>163</v>
      </c>
      <c r="AE1540" s="142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7" t="s">
        <v>594</v>
      </c>
      <c r="AD1541" s="78" t="s">
        <v>151</v>
      </c>
      <c r="AE1541" s="142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7" t="s">
        <v>594</v>
      </c>
      <c r="AD1542" s="78" t="s">
        <v>149</v>
      </c>
      <c r="AE1542" s="142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7" t="s">
        <v>594</v>
      </c>
      <c r="AD1543" s="78" t="s">
        <v>162</v>
      </c>
      <c r="AE1543" s="142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7" t="s">
        <v>594</v>
      </c>
      <c r="AD1544" s="78" t="s">
        <v>155</v>
      </c>
      <c r="AE1544" s="142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7" t="s">
        <v>594</v>
      </c>
      <c r="AD1545" s="78" t="s">
        <v>165</v>
      </c>
      <c r="AE1545" s="142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7" t="s">
        <v>594</v>
      </c>
      <c r="AD1546" s="78" t="s">
        <v>178</v>
      </c>
      <c r="AE1546" s="142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7" t="s">
        <v>594</v>
      </c>
      <c r="AD1547" s="78" t="s">
        <v>176</v>
      </c>
      <c r="AE1547" s="142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7" t="s">
        <v>594</v>
      </c>
      <c r="AD1548" s="78" t="s">
        <v>172</v>
      </c>
      <c r="AE1548" s="142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7" t="s">
        <v>594</v>
      </c>
      <c r="AD1549" s="78" t="s">
        <v>153</v>
      </c>
      <c r="AE1549" s="142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7" t="s">
        <v>594</v>
      </c>
      <c r="AD1550" s="78" t="s">
        <v>150</v>
      </c>
      <c r="AE1550" s="142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7" t="s">
        <v>594</v>
      </c>
      <c r="AD1551" s="78" t="s">
        <v>149</v>
      </c>
      <c r="AE1551" s="142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7" t="s">
        <v>594</v>
      </c>
      <c r="AD1552" s="78" t="s">
        <v>151</v>
      </c>
      <c r="AE1552" s="142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7" t="s">
        <v>594</v>
      </c>
      <c r="AD1553" s="78" t="s">
        <v>149</v>
      </c>
      <c r="AE1553" s="142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7" t="s">
        <v>594</v>
      </c>
      <c r="AD1554" s="78" t="s">
        <v>165</v>
      </c>
      <c r="AE1554" s="142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7" t="s">
        <v>594</v>
      </c>
      <c r="AD1555" s="78" t="s">
        <v>154</v>
      </c>
      <c r="AE1555" s="142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7" t="s">
        <v>594</v>
      </c>
      <c r="AD1556" s="78" t="s">
        <v>162</v>
      </c>
      <c r="AE1556" s="142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7" t="s">
        <v>594</v>
      </c>
      <c r="AD1557" s="78" t="s">
        <v>149</v>
      </c>
      <c r="AE1557" s="142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7" t="s">
        <v>594</v>
      </c>
      <c r="AD1558" s="78" t="s">
        <v>175</v>
      </c>
      <c r="AE1558" s="142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7" t="s">
        <v>594</v>
      </c>
      <c r="AD1559" s="78" t="s">
        <v>152</v>
      </c>
      <c r="AE1559" s="142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7" t="s">
        <v>594</v>
      </c>
      <c r="AD1560" s="78" t="s">
        <v>163</v>
      </c>
      <c r="AE1560" s="142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7" t="s">
        <v>594</v>
      </c>
      <c r="AD1561" s="78" t="s">
        <v>162</v>
      </c>
      <c r="AE1561" s="142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7" t="s">
        <v>594</v>
      </c>
      <c r="AD1562" s="78" t="s">
        <v>162</v>
      </c>
      <c r="AE1562" s="142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7" t="s">
        <v>594</v>
      </c>
      <c r="AD1563" s="78" t="s">
        <v>152</v>
      </c>
      <c r="AE1563" s="142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7" t="s">
        <v>594</v>
      </c>
      <c r="AD1564" s="78" t="s">
        <v>149</v>
      </c>
      <c r="AE1564" s="142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7" t="s">
        <v>594</v>
      </c>
      <c r="AD1565" s="78" t="s">
        <v>170</v>
      </c>
      <c r="AE1565" s="142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7" t="s">
        <v>594</v>
      </c>
      <c r="AD1566" s="78" t="s">
        <v>149</v>
      </c>
      <c r="AE1566" s="142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7" t="s">
        <v>594</v>
      </c>
      <c r="AD1567" s="78" t="s">
        <v>172</v>
      </c>
      <c r="AE1567" s="142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7" t="s">
        <v>594</v>
      </c>
      <c r="AD1568" s="78" t="s">
        <v>168</v>
      </c>
      <c r="AE1568" s="142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7" t="s">
        <v>594</v>
      </c>
      <c r="AD1569" s="78" t="s">
        <v>162</v>
      </c>
      <c r="AE1569" s="142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7" t="s">
        <v>594</v>
      </c>
      <c r="AD1570" s="78" t="s">
        <v>151</v>
      </c>
      <c r="AE1570" s="142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7" t="s">
        <v>594</v>
      </c>
      <c r="AD1571" s="78" t="s">
        <v>162</v>
      </c>
      <c r="AE1571" s="142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7" t="s">
        <v>594</v>
      </c>
      <c r="AD1572" s="78" t="s">
        <v>153</v>
      </c>
      <c r="AE1572" s="142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7" t="s">
        <v>594</v>
      </c>
      <c r="AD1573" s="78" t="s">
        <v>150</v>
      </c>
      <c r="AE1573" s="142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7" t="s">
        <v>594</v>
      </c>
      <c r="AD1574" s="78" t="s">
        <v>162</v>
      </c>
      <c r="AE1574" s="142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7" t="s">
        <v>594</v>
      </c>
      <c r="AD1575" s="78" t="s">
        <v>155</v>
      </c>
      <c r="AE1575" s="142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7" t="s">
        <v>594</v>
      </c>
      <c r="AD1576" s="78" t="s">
        <v>153</v>
      </c>
      <c r="AE1576" s="142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7" t="s">
        <v>594</v>
      </c>
      <c r="AD1577" s="78" t="s">
        <v>150</v>
      </c>
      <c r="AE1577" s="142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7" t="s">
        <v>594</v>
      </c>
      <c r="AD1578" s="78" t="s">
        <v>164</v>
      </c>
      <c r="AE1578" s="142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7" t="s">
        <v>594</v>
      </c>
      <c r="AD1579" s="78" t="s">
        <v>155</v>
      </c>
      <c r="AE1579" s="142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7" t="s">
        <v>594</v>
      </c>
      <c r="AD1580" s="78" t="s">
        <v>391</v>
      </c>
      <c r="AE1580" s="142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7" t="s">
        <v>594</v>
      </c>
      <c r="AD1581" s="78" t="s">
        <v>170</v>
      </c>
      <c r="AE1581" s="142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7" t="s">
        <v>594</v>
      </c>
      <c r="AD1582" s="78" t="s">
        <v>178</v>
      </c>
      <c r="AE1582" s="142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7" t="s">
        <v>594</v>
      </c>
      <c r="AD1583" s="78" t="s">
        <v>153</v>
      </c>
      <c r="AE1583" s="142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7" t="s">
        <v>594</v>
      </c>
      <c r="AD1584" s="78" t="s">
        <v>153</v>
      </c>
      <c r="AE1584" s="142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7" t="s">
        <v>594</v>
      </c>
      <c r="AD1585" s="78" t="s">
        <v>150</v>
      </c>
      <c r="AE1585" s="142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7" t="s">
        <v>594</v>
      </c>
      <c r="AD1586" s="78" t="s">
        <v>152</v>
      </c>
      <c r="AE1586" s="142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7" t="s">
        <v>594</v>
      </c>
      <c r="AD1587" s="78" t="s">
        <v>176</v>
      </c>
      <c r="AE1587" s="142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7" t="s">
        <v>594</v>
      </c>
      <c r="AD1588" s="78" t="s">
        <v>153</v>
      </c>
      <c r="AE1588" s="142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7" t="s">
        <v>594</v>
      </c>
      <c r="AD1589" s="78" t="s">
        <v>155</v>
      </c>
      <c r="AE1589" s="142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7" t="s">
        <v>594</v>
      </c>
      <c r="AD1590" s="78" t="s">
        <v>168</v>
      </c>
      <c r="AE1590" s="142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7" t="s">
        <v>594</v>
      </c>
      <c r="AD1591" s="78" t="s">
        <v>170</v>
      </c>
      <c r="AE1591" s="142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7" t="s">
        <v>594</v>
      </c>
      <c r="AD1592" s="78" t="s">
        <v>162</v>
      </c>
      <c r="AE1592" s="142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7" t="s">
        <v>594</v>
      </c>
      <c r="AD1593" s="78" t="s">
        <v>393</v>
      </c>
      <c r="AE1593" s="142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7" t="s">
        <v>594</v>
      </c>
      <c r="AD1594" s="78" t="s">
        <v>149</v>
      </c>
      <c r="AE1594" s="142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7" t="s">
        <v>594</v>
      </c>
      <c r="AD1595" s="78" t="s">
        <v>172</v>
      </c>
      <c r="AE1595" s="142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7" t="s">
        <v>594</v>
      </c>
      <c r="AD1596" s="78" t="s">
        <v>392</v>
      </c>
      <c r="AE1596" s="142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7" t="s">
        <v>594</v>
      </c>
      <c r="AD1597" s="78" t="s">
        <v>172</v>
      </c>
      <c r="AE1597" s="142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7" t="s">
        <v>594</v>
      </c>
      <c r="AD1598" s="78" t="s">
        <v>167</v>
      </c>
      <c r="AE1598" s="142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7" t="s">
        <v>594</v>
      </c>
      <c r="AD1599" s="78" t="s">
        <v>170</v>
      </c>
      <c r="AE1599" s="142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7" t="s">
        <v>594</v>
      </c>
      <c r="AD1600" s="78" t="s">
        <v>359</v>
      </c>
      <c r="AE1600" s="142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7" t="s">
        <v>594</v>
      </c>
      <c r="AD1601" s="78" t="s">
        <v>155</v>
      </c>
      <c r="AE1601" s="142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7" t="s">
        <v>594</v>
      </c>
      <c r="AD1602" s="78" t="s">
        <v>151</v>
      </c>
      <c r="AE1602" s="142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7" t="s">
        <v>594</v>
      </c>
      <c r="AD1603" s="78" t="s">
        <v>151</v>
      </c>
      <c r="AE1603" s="142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7" t="s">
        <v>594</v>
      </c>
      <c r="AD1604" s="78" t="s">
        <v>162</v>
      </c>
      <c r="AE1604" s="142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7" t="s">
        <v>594</v>
      </c>
      <c r="AD1605" s="78" t="s">
        <v>149</v>
      </c>
      <c r="AE1605" s="142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7" t="s">
        <v>594</v>
      </c>
      <c r="AD1606" s="78" t="s">
        <v>150</v>
      </c>
      <c r="AE1606" s="142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7" t="s">
        <v>594</v>
      </c>
      <c r="AD1607" s="78" t="s">
        <v>152</v>
      </c>
      <c r="AE1607" s="142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7" t="s">
        <v>594</v>
      </c>
      <c r="AD1608" s="78" t="s">
        <v>155</v>
      </c>
      <c r="AE1608" s="142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7" t="s">
        <v>594</v>
      </c>
      <c r="AD1609" s="78" t="s">
        <v>170</v>
      </c>
      <c r="AE1609" s="142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7" t="s">
        <v>594</v>
      </c>
      <c r="AD1610" s="78" t="s">
        <v>170</v>
      </c>
      <c r="AE1610" s="142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7" t="s">
        <v>594</v>
      </c>
      <c r="AD1611" s="78" t="s">
        <v>162</v>
      </c>
      <c r="AE1611" s="142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7" t="s">
        <v>594</v>
      </c>
      <c r="AD1612" s="78" t="s">
        <v>170</v>
      </c>
      <c r="AE1612" s="142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7" t="s">
        <v>594</v>
      </c>
      <c r="AD1613" s="78" t="s">
        <v>151</v>
      </c>
      <c r="AE1613" s="142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7" t="s">
        <v>594</v>
      </c>
      <c r="AD1614" s="78" t="s">
        <v>154</v>
      </c>
      <c r="AE1614" s="142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7" t="s">
        <v>594</v>
      </c>
      <c r="AD1615" s="78" t="s">
        <v>162</v>
      </c>
      <c r="AE1615" s="142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7" t="s">
        <v>594</v>
      </c>
      <c r="AD1616" s="78" t="s">
        <v>149</v>
      </c>
      <c r="AE1616" s="142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7" t="s">
        <v>594</v>
      </c>
      <c r="AD1617" s="78" t="s">
        <v>154</v>
      </c>
      <c r="AE1617" s="142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7" t="s">
        <v>594</v>
      </c>
      <c r="AD1618" s="78" t="s">
        <v>152</v>
      </c>
      <c r="AE1618" s="142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7" t="s">
        <v>594</v>
      </c>
      <c r="AD1619" s="78" t="s">
        <v>155</v>
      </c>
      <c r="AE1619" s="142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7" t="s">
        <v>594</v>
      </c>
      <c r="AD1620" s="78" t="s">
        <v>154</v>
      </c>
      <c r="AE1620" s="142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7" t="s">
        <v>594</v>
      </c>
      <c r="AD1621" s="78" t="s">
        <v>170</v>
      </c>
      <c r="AE1621" s="142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7" t="s">
        <v>594</v>
      </c>
      <c r="AD1622" s="78" t="s">
        <v>150</v>
      </c>
      <c r="AE1622" s="142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7" t="s">
        <v>594</v>
      </c>
      <c r="AD1623" s="78" t="s">
        <v>152</v>
      </c>
      <c r="AE1623" s="142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7" t="s">
        <v>594</v>
      </c>
      <c r="AD1624" s="78" t="s">
        <v>170</v>
      </c>
      <c r="AE1624" s="142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7" t="s">
        <v>594</v>
      </c>
      <c r="AD1625" s="78" t="s">
        <v>150</v>
      </c>
      <c r="AE1625" s="142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7" t="s">
        <v>594</v>
      </c>
      <c r="AD1626" s="78" t="s">
        <v>151</v>
      </c>
      <c r="AE1626" s="142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7" t="s">
        <v>594</v>
      </c>
      <c r="AD1627" s="78" t="s">
        <v>168</v>
      </c>
      <c r="AE1627" s="142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7" t="s">
        <v>594</v>
      </c>
      <c r="AD1628" s="78" t="s">
        <v>152</v>
      </c>
      <c r="AE1628" s="142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7" t="s">
        <v>594</v>
      </c>
      <c r="AD1629" s="78" t="s">
        <v>178</v>
      </c>
      <c r="AE1629" s="142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7" t="s">
        <v>594</v>
      </c>
      <c r="AD1630" s="78" t="s">
        <v>151</v>
      </c>
      <c r="AE1630" s="142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7" t="s">
        <v>594</v>
      </c>
      <c r="AD1631" s="78" t="s">
        <v>162</v>
      </c>
      <c r="AE1631" s="142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7" t="s">
        <v>594</v>
      </c>
      <c r="AD1632" s="78" t="s">
        <v>155</v>
      </c>
      <c r="AE1632" s="142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7" t="s">
        <v>594</v>
      </c>
      <c r="AD1633" s="78" t="s">
        <v>154</v>
      </c>
      <c r="AE1633" s="142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7" t="s">
        <v>594</v>
      </c>
      <c r="AD1634" s="78" t="s">
        <v>170</v>
      </c>
      <c r="AE1634" s="142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7" t="s">
        <v>594</v>
      </c>
      <c r="AD1635" s="78" t="s">
        <v>152</v>
      </c>
      <c r="AE1635" s="142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7" t="s">
        <v>594</v>
      </c>
      <c r="AD1636" s="78" t="s">
        <v>165</v>
      </c>
      <c r="AE1636" s="142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7" t="s">
        <v>594</v>
      </c>
      <c r="AD1637" s="78" t="s">
        <v>162</v>
      </c>
      <c r="AE1637" s="142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7" t="s">
        <v>594</v>
      </c>
      <c r="AD1638" s="78" t="s">
        <v>178</v>
      </c>
      <c r="AE1638" s="142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7" t="s">
        <v>594</v>
      </c>
      <c r="AD1639" s="78" t="s">
        <v>150</v>
      </c>
      <c r="AE1639" s="142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7" t="s">
        <v>594</v>
      </c>
      <c r="AD1640" s="78" t="s">
        <v>164</v>
      </c>
      <c r="AE1640" s="142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7" t="s">
        <v>594</v>
      </c>
      <c r="AD1641" s="78" t="s">
        <v>154</v>
      </c>
      <c r="AE1641" s="142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7" t="s">
        <v>594</v>
      </c>
      <c r="AD1642" s="78" t="s">
        <v>162</v>
      </c>
      <c r="AE1642" s="142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7" t="s">
        <v>594</v>
      </c>
      <c r="AD1643" s="78" t="s">
        <v>178</v>
      </c>
      <c r="AE1643" s="142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7" t="s">
        <v>594</v>
      </c>
      <c r="AD1644" s="78" t="s">
        <v>162</v>
      </c>
      <c r="AE1644" s="142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7" t="s">
        <v>594</v>
      </c>
      <c r="AD1645" s="78" t="s">
        <v>359</v>
      </c>
      <c r="AE1645" s="142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7" t="s">
        <v>594</v>
      </c>
      <c r="AD1646" s="78" t="s">
        <v>153</v>
      </c>
      <c r="AE1646" s="142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7" t="s">
        <v>594</v>
      </c>
      <c r="AD1647" s="78" t="s">
        <v>162</v>
      </c>
      <c r="AE1647" s="142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7" t="s">
        <v>594</v>
      </c>
      <c r="AD1648" s="78" t="s">
        <v>151</v>
      </c>
      <c r="AE1648" s="142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7" t="s">
        <v>594</v>
      </c>
      <c r="AD1649" s="78" t="s">
        <v>154</v>
      </c>
      <c r="AE1649" s="142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7" t="s">
        <v>594</v>
      </c>
      <c r="AD1650" s="78" t="s">
        <v>154</v>
      </c>
      <c r="AE1650" s="142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7" t="s">
        <v>594</v>
      </c>
      <c r="AD1651" s="78" t="s">
        <v>154</v>
      </c>
      <c r="AE1651" s="142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7" t="s">
        <v>594</v>
      </c>
      <c r="AD1652" s="78" t="s">
        <v>149</v>
      </c>
      <c r="AE1652" s="142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7" t="s">
        <v>594</v>
      </c>
      <c r="AD1653" s="78" t="s">
        <v>170</v>
      </c>
      <c r="AE1653" s="142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7" t="s">
        <v>594</v>
      </c>
      <c r="AD1654" s="78" t="s">
        <v>151</v>
      </c>
      <c r="AE1654" s="142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7" t="s">
        <v>594</v>
      </c>
      <c r="AD1655" s="78" t="s">
        <v>155</v>
      </c>
      <c r="AE1655" s="142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7" t="s">
        <v>594</v>
      </c>
      <c r="AD1656" s="78" t="s">
        <v>149</v>
      </c>
      <c r="AE1656" s="142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7" t="s">
        <v>594</v>
      </c>
      <c r="AD1657" s="78" t="s">
        <v>167</v>
      </c>
      <c r="AE1657" s="142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7" t="s">
        <v>594</v>
      </c>
      <c r="AD1658" s="78" t="s">
        <v>151</v>
      </c>
      <c r="AE1658" s="142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7" t="s">
        <v>594</v>
      </c>
      <c r="AD1659" s="78" t="s">
        <v>152</v>
      </c>
      <c r="AE1659" s="142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7" t="s">
        <v>594</v>
      </c>
      <c r="AD1660" s="78" t="s">
        <v>155</v>
      </c>
      <c r="AE1660" s="142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7" t="s">
        <v>594</v>
      </c>
      <c r="AD1661" s="78" t="s">
        <v>162</v>
      </c>
      <c r="AE1661" s="142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7" t="s">
        <v>595</v>
      </c>
      <c r="AD1662" s="78" t="s">
        <v>151</v>
      </c>
      <c r="AE1662" s="142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7" t="s">
        <v>595</v>
      </c>
      <c r="AD1663" s="78" t="s">
        <v>226</v>
      </c>
      <c r="AE1663" s="142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7" t="s">
        <v>595</v>
      </c>
      <c r="AD1664" s="78" t="s">
        <v>154</v>
      </c>
      <c r="AE1664" s="142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7" t="s">
        <v>595</v>
      </c>
      <c r="AD1665" s="78" t="s">
        <v>168</v>
      </c>
      <c r="AE1665" s="142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7" t="s">
        <v>595</v>
      </c>
      <c r="AD1666" s="78" t="s">
        <v>155</v>
      </c>
      <c r="AE1666" s="142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7" t="s">
        <v>595</v>
      </c>
      <c r="AD1667" s="78" t="s">
        <v>155</v>
      </c>
      <c r="AE1667" s="142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7" t="s">
        <v>595</v>
      </c>
      <c r="AD1668" s="78" t="s">
        <v>179</v>
      </c>
      <c r="AE1668" s="142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7" t="s">
        <v>595</v>
      </c>
      <c r="AD1669" s="78" t="s">
        <v>483</v>
      </c>
      <c r="AE1669" s="142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7" t="s">
        <v>595</v>
      </c>
      <c r="AD1670" s="78" t="s">
        <v>176</v>
      </c>
      <c r="AE1670" s="142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7" t="s">
        <v>595</v>
      </c>
      <c r="AD1671" s="78" t="s">
        <v>176</v>
      </c>
      <c r="AE1671" s="142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7" t="s">
        <v>595</v>
      </c>
      <c r="AD1672" s="78" t="s">
        <v>150</v>
      </c>
      <c r="AE1672" s="142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7" t="s">
        <v>595</v>
      </c>
      <c r="AD1673" s="78" t="s">
        <v>162</v>
      </c>
      <c r="AE1673" s="142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7" t="s">
        <v>595</v>
      </c>
      <c r="AD1674" s="78" t="s">
        <v>155</v>
      </c>
      <c r="AE1674" s="142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7" t="s">
        <v>595</v>
      </c>
      <c r="AD1675" s="78" t="s">
        <v>150</v>
      </c>
      <c r="AE1675" s="142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7" t="s">
        <v>595</v>
      </c>
      <c r="AD1676" s="78" t="s">
        <v>170</v>
      </c>
      <c r="AE1676" s="142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7" t="s">
        <v>595</v>
      </c>
      <c r="AD1677" s="78" t="s">
        <v>168</v>
      </c>
      <c r="AE1677" s="142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7" t="s">
        <v>595</v>
      </c>
      <c r="AD1678" s="78" t="s">
        <v>151</v>
      </c>
      <c r="AE1678" s="142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7" t="s">
        <v>595</v>
      </c>
      <c r="AD1679" s="78" t="s">
        <v>176</v>
      </c>
      <c r="AE1679" s="142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7" t="s">
        <v>595</v>
      </c>
      <c r="AD1680" s="78" t="s">
        <v>170</v>
      </c>
      <c r="AE1680" s="142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7" t="s">
        <v>595</v>
      </c>
      <c r="AD1681" s="78" t="s">
        <v>170</v>
      </c>
      <c r="AE1681" s="142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7" t="s">
        <v>595</v>
      </c>
      <c r="AD1682" s="78" t="s">
        <v>151</v>
      </c>
      <c r="AE1682" s="142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7" t="s">
        <v>595</v>
      </c>
      <c r="AD1683" s="78" t="s">
        <v>151</v>
      </c>
      <c r="AE1683" s="142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7" t="s">
        <v>595</v>
      </c>
      <c r="AD1684" s="78" t="s">
        <v>178</v>
      </c>
      <c r="AE1684" s="142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7" t="s">
        <v>595</v>
      </c>
      <c r="AD1685" s="78" t="s">
        <v>178</v>
      </c>
      <c r="AE1685" s="142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7" t="s">
        <v>595</v>
      </c>
      <c r="AD1686" s="78" t="s">
        <v>155</v>
      </c>
      <c r="AE1686" s="142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7" t="s">
        <v>595</v>
      </c>
      <c r="AD1687" s="78" t="s">
        <v>149</v>
      </c>
      <c r="AE1687" s="142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7" t="s">
        <v>595</v>
      </c>
      <c r="AD1688" s="78" t="s">
        <v>176</v>
      </c>
      <c r="AE1688" s="142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7" t="s">
        <v>595</v>
      </c>
      <c r="AD1689" s="78" t="s">
        <v>169</v>
      </c>
      <c r="AE1689" s="142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7" t="s">
        <v>595</v>
      </c>
      <c r="AD1690" s="78" t="s">
        <v>164</v>
      </c>
      <c r="AE1690" s="142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7" t="s">
        <v>595</v>
      </c>
      <c r="AD1691" s="78" t="s">
        <v>155</v>
      </c>
      <c r="AE1691" s="142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7" t="s">
        <v>595</v>
      </c>
      <c r="AD1692" s="78" t="s">
        <v>170</v>
      </c>
      <c r="AE1692" s="142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7" t="s">
        <v>595</v>
      </c>
      <c r="AD1693" s="78" t="s">
        <v>172</v>
      </c>
      <c r="AE1693" s="142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7" t="s">
        <v>595</v>
      </c>
      <c r="AD1694" s="78" t="s">
        <v>275</v>
      </c>
      <c r="AE1694" s="142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7" t="s">
        <v>595</v>
      </c>
      <c r="AD1695" s="78" t="s">
        <v>275</v>
      </c>
      <c r="AE1695" s="142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7" t="s">
        <v>595</v>
      </c>
      <c r="AD1696" s="78" t="s">
        <v>149</v>
      </c>
      <c r="AE1696" s="142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7" t="s">
        <v>595</v>
      </c>
      <c r="AD1697" s="78" t="s">
        <v>152</v>
      </c>
      <c r="AE1697" s="142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7" t="s">
        <v>595</v>
      </c>
      <c r="AD1698" s="78" t="s">
        <v>178</v>
      </c>
      <c r="AE1698" s="142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7" t="s">
        <v>595</v>
      </c>
      <c r="AD1699" s="78" t="s">
        <v>162</v>
      </c>
      <c r="AE1699" s="142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7" t="s">
        <v>595</v>
      </c>
      <c r="AD1700" s="78" t="s">
        <v>162</v>
      </c>
      <c r="AE1700" s="142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7" t="s">
        <v>595</v>
      </c>
      <c r="AD1701" s="78" t="s">
        <v>153</v>
      </c>
      <c r="AE1701" s="142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7" t="s">
        <v>595</v>
      </c>
      <c r="AD1702" s="78" t="s">
        <v>152</v>
      </c>
      <c r="AE1702" s="142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7" t="s">
        <v>595</v>
      </c>
      <c r="AD1703" s="78" t="s">
        <v>150</v>
      </c>
      <c r="AE1703" s="142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7" t="s">
        <v>595</v>
      </c>
      <c r="AD1704" s="78" t="s">
        <v>150</v>
      </c>
      <c r="AE1704" s="142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7" t="s">
        <v>595</v>
      </c>
      <c r="AD1705" s="78" t="s">
        <v>155</v>
      </c>
      <c r="AE1705" s="142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7" t="s">
        <v>595</v>
      </c>
      <c r="AD1706" s="78" t="s">
        <v>162</v>
      </c>
      <c r="AE1706" s="142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7" t="s">
        <v>595</v>
      </c>
      <c r="AD1707" s="78" t="s">
        <v>151</v>
      </c>
      <c r="AE1707" s="142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7" t="s">
        <v>595</v>
      </c>
      <c r="AD1708" s="78" t="s">
        <v>154</v>
      </c>
      <c r="AE1708" s="142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7" t="s">
        <v>595</v>
      </c>
      <c r="AD1709" s="78" t="s">
        <v>162</v>
      </c>
      <c r="AE1709" s="142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7" t="s">
        <v>595</v>
      </c>
      <c r="AD1710" s="78" t="s">
        <v>151</v>
      </c>
      <c r="AE1710" s="142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7" t="s">
        <v>595</v>
      </c>
      <c r="AD1711" s="78" t="s">
        <v>170</v>
      </c>
      <c r="AE1711" s="142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7" t="s">
        <v>595</v>
      </c>
      <c r="AD1712" s="78" t="s">
        <v>154</v>
      </c>
      <c r="AE1712" s="142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7" t="s">
        <v>595</v>
      </c>
      <c r="AD1713" s="78" t="s">
        <v>165</v>
      </c>
      <c r="AE1713" s="142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7" t="s">
        <v>595</v>
      </c>
      <c r="AD1714" s="78" t="s">
        <v>154</v>
      </c>
      <c r="AE1714" s="142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7" t="s">
        <v>595</v>
      </c>
      <c r="AD1715" s="78" t="s">
        <v>154</v>
      </c>
      <c r="AE1715" s="142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7" t="s">
        <v>595</v>
      </c>
      <c r="AD1716" s="78" t="s">
        <v>175</v>
      </c>
      <c r="AE1716" s="142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7" t="s">
        <v>595</v>
      </c>
      <c r="AD1717" s="78" t="s">
        <v>151</v>
      </c>
      <c r="AE1717" s="142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7" t="s">
        <v>595</v>
      </c>
      <c r="AD1718" s="78" t="s">
        <v>153</v>
      </c>
      <c r="AE1718" s="142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7" t="s">
        <v>595</v>
      </c>
      <c r="AD1719" s="78" t="s">
        <v>162</v>
      </c>
      <c r="AE1719" s="142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7" t="s">
        <v>595</v>
      </c>
      <c r="AD1720" s="78" t="s">
        <v>175</v>
      </c>
      <c r="AE1720" s="142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7" t="s">
        <v>595</v>
      </c>
      <c r="AD1721" s="78" t="s">
        <v>172</v>
      </c>
      <c r="AE1721" s="142" t="str">
        <f>VLOOKUP(AD1721,cs_lookup!$A$2:$B$55,2,FALSE)</f>
        <v>2</v>
      </c>
    </row>
    <row r="1722" spans="1:31" x14ac:dyDescent="0.25">
      <c r="A1722" s="133">
        <v>0.32424517938103681</v>
      </c>
      <c r="B1722" s="133">
        <v>0.35393912303874353</v>
      </c>
      <c r="C1722" s="133">
        <v>0.30480414636021691</v>
      </c>
      <c r="D1722" s="123">
        <f t="shared" ref="D1722:F1737" si="195">(100%/A1722)</f>
        <v>3.084085943571885</v>
      </c>
      <c r="E1722" s="124">
        <f t="shared" si="195"/>
        <v>2.825344628235789</v>
      </c>
      <c r="F1722" s="124">
        <f t="shared" si="195"/>
        <v>3.2807952645703251</v>
      </c>
      <c r="G1722" s="138">
        <v>3.8979154146157935E-2</v>
      </c>
      <c r="H1722" s="126">
        <f t="shared" si="188"/>
        <v>1.0389791541461579</v>
      </c>
      <c r="I1722" s="126">
        <f t="shared" si="189"/>
        <v>2.9683809643961658</v>
      </c>
      <c r="J1722" s="126">
        <f t="shared" si="190"/>
        <v>2.7193467905115782</v>
      </c>
      <c r="K1722" s="126">
        <f t="shared" si="191"/>
        <v>3.1577103847348229</v>
      </c>
      <c r="L1722" s="110">
        <v>2.71</v>
      </c>
      <c r="M1722" s="110">
        <v>3.11</v>
      </c>
      <c r="N1722" s="110">
        <v>2.87</v>
      </c>
      <c r="O1722" s="126">
        <f t="shared" si="192"/>
        <v>2.8156335077360879</v>
      </c>
      <c r="P1722" s="126">
        <f t="shared" si="193"/>
        <v>3.2312251693945511</v>
      </c>
      <c r="Q1722" s="126">
        <f t="shared" si="194"/>
        <v>2.9818701723994732</v>
      </c>
      <c r="R1722" s="127">
        <f t="shared" ref="R1722:T1737" si="196">(1/O1722)</f>
        <v>0.3551598591409188</v>
      </c>
      <c r="S1722" s="127">
        <f t="shared" si="196"/>
        <v>0.30948013449256911</v>
      </c>
      <c r="T1722" s="127">
        <f t="shared" si="196"/>
        <v>0.33536000636651214</v>
      </c>
      <c r="U1722" s="110">
        <f t="shared" ref="U1722:W1737" si="197">(L1722/I1722)</f>
        <v>0.91295559178714569</v>
      </c>
      <c r="V1722" s="110">
        <f t="shared" si="197"/>
        <v>1.143657002796223</v>
      </c>
      <c r="W1722" s="110">
        <f t="shared" si="197"/>
        <v>0.9088863924552143</v>
      </c>
      <c r="X1722" s="110" t="s">
        <v>388</v>
      </c>
      <c r="Y1722" s="110" t="s">
        <v>380</v>
      </c>
      <c r="Z1722" s="110" t="s">
        <v>349</v>
      </c>
      <c r="AA1722" s="128" t="s">
        <v>166</v>
      </c>
      <c r="AB1722" s="128" t="s">
        <v>151</v>
      </c>
      <c r="AC1722" s="139" t="s">
        <v>596</v>
      </c>
      <c r="AD1722" s="128" t="s">
        <v>155</v>
      </c>
      <c r="AE1722" s="142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7" t="s">
        <v>597</v>
      </c>
      <c r="AD1723" s="142" t="s">
        <v>172</v>
      </c>
      <c r="AE1723" s="142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7" t="s">
        <v>597</v>
      </c>
      <c r="AD1724" s="142" t="s">
        <v>170</v>
      </c>
      <c r="AE1724" s="142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7" t="s">
        <v>597</v>
      </c>
      <c r="AD1725" s="142" t="s">
        <v>176</v>
      </c>
      <c r="AE1725" s="142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7" t="s">
        <v>597</v>
      </c>
      <c r="AD1726" s="142" t="s">
        <v>155</v>
      </c>
      <c r="AE1726" s="142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7" t="s">
        <v>597</v>
      </c>
      <c r="AD1727" s="142" t="s">
        <v>168</v>
      </c>
      <c r="AE1727" s="142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7" t="s">
        <v>597</v>
      </c>
      <c r="AD1728" s="142" t="s">
        <v>151</v>
      </c>
      <c r="AE1728" s="142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7" t="s">
        <v>597</v>
      </c>
      <c r="AD1729" s="142" t="s">
        <v>154</v>
      </c>
      <c r="AE1729" s="142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7" t="s">
        <v>597</v>
      </c>
      <c r="AD1730" s="142" t="s">
        <v>149</v>
      </c>
      <c r="AE1730" s="142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7" t="s">
        <v>597</v>
      </c>
      <c r="AD1731" s="142" t="s">
        <v>154</v>
      </c>
      <c r="AE1731" s="142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7" t="s">
        <v>597</v>
      </c>
      <c r="AD1732" s="142" t="s">
        <v>151</v>
      </c>
      <c r="AE1732" s="142" t="str">
        <f>VLOOKUP(AD1732,cs_lookup!$A$2:$B$55,2,FALSE)</f>
        <v>X</v>
      </c>
    </row>
    <row r="1733" spans="1:31" x14ac:dyDescent="0.25">
      <c r="A1733" s="133">
        <v>0.36628047079641446</v>
      </c>
      <c r="B1733" s="133">
        <v>0.25651408123160879</v>
      </c>
      <c r="C1733" s="133">
        <v>0.34848161378288017</v>
      </c>
      <c r="D1733" s="123">
        <f t="shared" si="195"/>
        <v>2.7301482872555844</v>
      </c>
      <c r="E1733" s="124">
        <f t="shared" si="195"/>
        <v>3.8984214636431256</v>
      </c>
      <c r="F1733" s="124">
        <f t="shared" si="195"/>
        <v>2.8695918534831089</v>
      </c>
      <c r="G1733" s="138">
        <v>4.7382235173918597E-2</v>
      </c>
      <c r="H1733" s="126">
        <f t="shared" si="188"/>
        <v>1.0473822351739186</v>
      </c>
      <c r="I1733" s="126">
        <f t="shared" si="189"/>
        <v>2.6066398641965138</v>
      </c>
      <c r="J1733" s="126">
        <f t="shared" si="190"/>
        <v>3.7220618535656085</v>
      </c>
      <c r="K1733" s="126">
        <f t="shared" si="191"/>
        <v>2.7397751815091755</v>
      </c>
      <c r="L1733" s="110">
        <v>1.88</v>
      </c>
      <c r="M1733" s="110">
        <v>3.87</v>
      </c>
      <c r="N1733" s="110">
        <v>3.89</v>
      </c>
      <c r="O1733" s="126">
        <f t="shared" si="192"/>
        <v>1.9690786021269668</v>
      </c>
      <c r="P1733" s="126">
        <f t="shared" si="193"/>
        <v>4.0533692501230654</v>
      </c>
      <c r="Q1733" s="126">
        <f t="shared" si="194"/>
        <v>4.0743168948265431</v>
      </c>
      <c r="R1733" s="127">
        <f t="shared" si="196"/>
        <v>0.50785174290138346</v>
      </c>
      <c r="S1733" s="127">
        <f t="shared" si="196"/>
        <v>0.2467083402208271</v>
      </c>
      <c r="T1733" s="127">
        <f t="shared" si="196"/>
        <v>0.24543991687778946</v>
      </c>
      <c r="U1733" s="110">
        <f t="shared" si="197"/>
        <v>0.72123503742221107</v>
      </c>
      <c r="V1733" s="110">
        <f t="shared" si="197"/>
        <v>1.0397462890877731</v>
      </c>
      <c r="W1733" s="110">
        <f t="shared" si="197"/>
        <v>1.4198245265720071</v>
      </c>
      <c r="X1733" s="110" t="s">
        <v>257</v>
      </c>
      <c r="Y1733" s="110" t="s">
        <v>439</v>
      </c>
      <c r="Z1733" s="110" t="s">
        <v>137</v>
      </c>
      <c r="AA1733" s="128" t="s">
        <v>166</v>
      </c>
      <c r="AB1733" s="128" t="s">
        <v>151</v>
      </c>
      <c r="AC1733" s="139" t="s">
        <v>597</v>
      </c>
      <c r="AD1733" s="129" t="s">
        <v>149</v>
      </c>
      <c r="AE1733" s="142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7" t="s">
        <v>598</v>
      </c>
      <c r="AD1734" s="78" t="s">
        <v>170</v>
      </c>
      <c r="AE1734" s="142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7" t="s">
        <v>598</v>
      </c>
      <c r="AD1735" s="78" t="s">
        <v>151</v>
      </c>
      <c r="AE1735" s="142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7" t="s">
        <v>599</v>
      </c>
      <c r="AD1736" s="78" t="s">
        <v>162</v>
      </c>
      <c r="AE1736" s="142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7" t="s">
        <v>599</v>
      </c>
      <c r="AD1737" s="78" t="s">
        <v>162</v>
      </c>
      <c r="AE1737" s="142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7" t="s">
        <v>599</v>
      </c>
      <c r="AD1738" s="78" t="s">
        <v>154</v>
      </c>
      <c r="AE1738" s="142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7" t="s">
        <v>599</v>
      </c>
      <c r="AD1739" s="78" t="s">
        <v>170</v>
      </c>
      <c r="AE1739" s="142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7" t="s">
        <v>599</v>
      </c>
      <c r="AD1740" s="78" t="s">
        <v>153</v>
      </c>
      <c r="AE1740" s="142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7" t="s">
        <v>599</v>
      </c>
      <c r="AD1741" s="78" t="s">
        <v>151</v>
      </c>
      <c r="AE1741" s="142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7" t="s">
        <v>599</v>
      </c>
      <c r="AD1742" s="78" t="s">
        <v>176</v>
      </c>
      <c r="AE1742" s="142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7" t="s">
        <v>599</v>
      </c>
      <c r="AD1743" s="78" t="s">
        <v>446</v>
      </c>
      <c r="AE1743" s="142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7" t="s">
        <v>599</v>
      </c>
      <c r="AD1744" s="78" t="s">
        <v>162</v>
      </c>
      <c r="AE1744" s="142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7" t="s">
        <v>599</v>
      </c>
      <c r="AD1745" s="78" t="s">
        <v>149</v>
      </c>
      <c r="AE1745" s="142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7" t="s">
        <v>599</v>
      </c>
      <c r="AD1746" s="78" t="s">
        <v>149</v>
      </c>
      <c r="AE1746" s="142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7" t="s">
        <v>599</v>
      </c>
      <c r="AD1747" s="78" t="s">
        <v>152</v>
      </c>
      <c r="AE1747" s="142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7" t="s">
        <v>599</v>
      </c>
      <c r="AD1748" s="78" t="s">
        <v>150</v>
      </c>
      <c r="AE1748" s="142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7" t="s">
        <v>599</v>
      </c>
      <c r="AD1749" s="78" t="s">
        <v>391</v>
      </c>
      <c r="AE1749" s="142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7" t="s">
        <v>599</v>
      </c>
      <c r="AD1750" s="78" t="s">
        <v>162</v>
      </c>
      <c r="AE1750" s="142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7" t="s">
        <v>599</v>
      </c>
      <c r="AD1751" s="78" t="s">
        <v>170</v>
      </c>
      <c r="AE1751" s="142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7" t="s">
        <v>599</v>
      </c>
      <c r="AD1752" s="78" t="s">
        <v>170</v>
      </c>
      <c r="AE1752" s="142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7" t="s">
        <v>599</v>
      </c>
      <c r="AD1753" s="78" t="s">
        <v>170</v>
      </c>
      <c r="AE1753" s="142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7" t="s">
        <v>599</v>
      </c>
      <c r="AD1754" s="78" t="s">
        <v>155</v>
      </c>
      <c r="AE1754" s="142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7" t="s">
        <v>599</v>
      </c>
      <c r="AD1755" s="78" t="s">
        <v>170</v>
      </c>
      <c r="AE1755" s="142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7" t="s">
        <v>599</v>
      </c>
      <c r="AD1756" s="78" t="s">
        <v>152</v>
      </c>
      <c r="AE1756" s="142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7" t="s">
        <v>599</v>
      </c>
      <c r="AD1757" s="78" t="s">
        <v>179</v>
      </c>
      <c r="AE1757" s="142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7" t="s">
        <v>599</v>
      </c>
      <c r="AD1758" s="78" t="s">
        <v>154</v>
      </c>
      <c r="AE1758" s="142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7" t="s">
        <v>599</v>
      </c>
      <c r="AD1759" s="78" t="s">
        <v>155</v>
      </c>
      <c r="AE1759" s="142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7" t="s">
        <v>599</v>
      </c>
      <c r="AD1760" s="78" t="s">
        <v>152</v>
      </c>
      <c r="AE1760" s="142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7" t="s">
        <v>599</v>
      </c>
      <c r="AD1761" s="78" t="s">
        <v>153</v>
      </c>
      <c r="AE1761" s="142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7" t="s">
        <v>599</v>
      </c>
      <c r="AD1762" s="78" t="s">
        <v>154</v>
      </c>
      <c r="AE1762" s="142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7" t="s">
        <v>599</v>
      </c>
      <c r="AD1763" s="78" t="s">
        <v>169</v>
      </c>
      <c r="AE1763" s="142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7" t="s">
        <v>599</v>
      </c>
      <c r="AD1764" s="78" t="s">
        <v>151</v>
      </c>
      <c r="AE1764" s="142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7" t="s">
        <v>599</v>
      </c>
      <c r="AD1765" s="78" t="s">
        <v>151</v>
      </c>
      <c r="AE1765" s="142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7" t="s">
        <v>600</v>
      </c>
      <c r="AD1766" s="78" t="s">
        <v>151</v>
      </c>
      <c r="AE1766" s="142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7" t="s">
        <v>600</v>
      </c>
      <c r="AD1767" s="78" t="s">
        <v>226</v>
      </c>
      <c r="AE1767" s="142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7" t="s">
        <v>600</v>
      </c>
      <c r="AD1768" s="78" t="s">
        <v>154</v>
      </c>
      <c r="AE1768" s="142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7" t="s">
        <v>600</v>
      </c>
      <c r="AD1769" s="78" t="s">
        <v>162</v>
      </c>
      <c r="AE1769" s="142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7" t="s">
        <v>600</v>
      </c>
      <c r="AD1770" s="78" t="s">
        <v>162</v>
      </c>
      <c r="AE1770" s="142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7" t="s">
        <v>601</v>
      </c>
      <c r="AD1771" s="78" t="s">
        <v>149</v>
      </c>
      <c r="AE1771" s="142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6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7" t="s">
        <v>602</v>
      </c>
      <c r="AD1772" s="25" t="s">
        <v>170</v>
      </c>
      <c r="AE1772" s="143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6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7" t="s">
        <v>602</v>
      </c>
      <c r="AD1773" s="25" t="s">
        <v>359</v>
      </c>
      <c r="AE1773" s="143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6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7" t="s">
        <v>602</v>
      </c>
      <c r="AD1774" s="25" t="s">
        <v>152</v>
      </c>
      <c r="AE1774" s="143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6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7" t="s">
        <v>602</v>
      </c>
      <c r="AD1775" s="25" t="s">
        <v>151</v>
      </c>
      <c r="AE1775" s="143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6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7" t="s">
        <v>602</v>
      </c>
      <c r="AD1776" s="25" t="s">
        <v>154</v>
      </c>
      <c r="AE1776" s="143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6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7" t="s">
        <v>602</v>
      </c>
      <c r="AD1777" s="25" t="s">
        <v>168</v>
      </c>
      <c r="AE1777" s="143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6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7" t="s">
        <v>602</v>
      </c>
      <c r="AD1778" s="25" t="s">
        <v>162</v>
      </c>
      <c r="AE1778" s="143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6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7" t="s">
        <v>602</v>
      </c>
      <c r="AD1779" s="25" t="s">
        <v>483</v>
      </c>
      <c r="AE1779" s="143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6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7" t="s">
        <v>602</v>
      </c>
      <c r="AD1780" s="25" t="s">
        <v>172</v>
      </c>
      <c r="AE1780" s="143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6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7" t="s">
        <v>602</v>
      </c>
      <c r="AD1781" s="25" t="s">
        <v>154</v>
      </c>
      <c r="AE1781" s="143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6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7" t="s">
        <v>602</v>
      </c>
      <c r="AD1782" s="25" t="s">
        <v>168</v>
      </c>
      <c r="AE1782" s="143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6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7" t="s">
        <v>603</v>
      </c>
      <c r="AD1783" s="25" t="s">
        <v>447</v>
      </c>
      <c r="AE1783" s="143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6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7" t="s">
        <v>603</v>
      </c>
      <c r="AD1784" s="25" t="s">
        <v>162</v>
      </c>
      <c r="AE1784" s="143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6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7" t="s">
        <v>603</v>
      </c>
      <c r="AD1785" s="25" t="s">
        <v>162</v>
      </c>
      <c r="AE1785" s="143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6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7" t="s">
        <v>603</v>
      </c>
      <c r="AD1786" s="25" t="s">
        <v>150</v>
      </c>
      <c r="AE1786" s="143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6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7" t="s">
        <v>603</v>
      </c>
      <c r="AD1787" s="25" t="s">
        <v>165</v>
      </c>
      <c r="AE1787" s="143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6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7" t="s">
        <v>603</v>
      </c>
      <c r="AD1788" s="25" t="s">
        <v>155</v>
      </c>
      <c r="AE1788" s="143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6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7" t="s">
        <v>603</v>
      </c>
      <c r="AD1789" s="25" t="s">
        <v>151</v>
      </c>
      <c r="AE1789" s="143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6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7" t="s">
        <v>603</v>
      </c>
      <c r="AD1790" s="25" t="s">
        <v>152</v>
      </c>
      <c r="AE1790" s="143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6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7" t="s">
        <v>603</v>
      </c>
      <c r="AD1791" s="25" t="s">
        <v>170</v>
      </c>
      <c r="AE1791" s="143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6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7" t="s">
        <v>603</v>
      </c>
      <c r="AD1792" s="25" t="s">
        <v>151</v>
      </c>
      <c r="AE1792" s="143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6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7" t="s">
        <v>603</v>
      </c>
      <c r="AD1793" s="25" t="s">
        <v>275</v>
      </c>
      <c r="AE1793" s="143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6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7" t="s">
        <v>603</v>
      </c>
      <c r="AD1794" s="25" t="s">
        <v>151</v>
      </c>
      <c r="AE1794" s="143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6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7" t="s">
        <v>603</v>
      </c>
      <c r="AD1795" s="25" t="s">
        <v>162</v>
      </c>
      <c r="AE1795" s="143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6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7" t="s">
        <v>603</v>
      </c>
      <c r="AD1796" s="25" t="s">
        <v>151</v>
      </c>
      <c r="AE1796" s="143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6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7" t="s">
        <v>603</v>
      </c>
      <c r="AD1797" s="25" t="s">
        <v>451</v>
      </c>
      <c r="AE1797" s="143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6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7" t="s">
        <v>603</v>
      </c>
      <c r="AD1798" s="25" t="s">
        <v>172</v>
      </c>
      <c r="AE1798" s="143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6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7" t="s">
        <v>603</v>
      </c>
      <c r="AD1799" s="25" t="s">
        <v>447</v>
      </c>
      <c r="AE1799" s="143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6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7" t="s">
        <v>603</v>
      </c>
      <c r="AD1800" s="25" t="s">
        <v>170</v>
      </c>
      <c r="AE1800" s="143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6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7" t="s">
        <v>603</v>
      </c>
      <c r="AD1801" s="25" t="s">
        <v>149</v>
      </c>
      <c r="AE1801" s="143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6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7" t="s">
        <v>603</v>
      </c>
      <c r="AD1802" s="25" t="s">
        <v>154</v>
      </c>
      <c r="AE1802" s="143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6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7" t="s">
        <v>603</v>
      </c>
      <c r="AD1803" s="25" t="s">
        <v>152</v>
      </c>
      <c r="AE1803" s="143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6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7" t="s">
        <v>603</v>
      </c>
      <c r="AD1804" s="25" t="s">
        <v>175</v>
      </c>
      <c r="AE1804" s="143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6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7" t="s">
        <v>603</v>
      </c>
      <c r="AD1805" s="25" t="s">
        <v>150</v>
      </c>
      <c r="AE1805" s="143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6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7" t="s">
        <v>603</v>
      </c>
      <c r="AD1806" s="25" t="s">
        <v>153</v>
      </c>
      <c r="AE1806" s="143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6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7" t="s">
        <v>603</v>
      </c>
      <c r="AD1807" s="25" t="s">
        <v>170</v>
      </c>
      <c r="AE1807" s="143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6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7" t="s">
        <v>603</v>
      </c>
      <c r="AD1808" s="25" t="s">
        <v>170</v>
      </c>
      <c r="AE1808" s="143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6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7" t="s">
        <v>603</v>
      </c>
      <c r="AD1809" s="25" t="s">
        <v>153</v>
      </c>
      <c r="AE1809" s="143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6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7" t="s">
        <v>603</v>
      </c>
      <c r="AD1810" s="25" t="s">
        <v>162</v>
      </c>
      <c r="AE1810" s="143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6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7" t="s">
        <v>603</v>
      </c>
      <c r="AD1811" s="25" t="s">
        <v>149</v>
      </c>
      <c r="AE1811" s="143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6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7" t="s">
        <v>603</v>
      </c>
      <c r="AD1812" s="25" t="s">
        <v>154</v>
      </c>
      <c r="AE1812" s="143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6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7" t="s">
        <v>603</v>
      </c>
      <c r="AD1813" s="25" t="s">
        <v>162</v>
      </c>
      <c r="AE1813" s="143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6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7" t="s">
        <v>603</v>
      </c>
      <c r="AD1814" s="25" t="s">
        <v>150</v>
      </c>
      <c r="AE1814" s="143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6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7" t="s">
        <v>603</v>
      </c>
      <c r="AD1815" s="25" t="s">
        <v>179</v>
      </c>
      <c r="AE1815" s="143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6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7" t="s">
        <v>603</v>
      </c>
      <c r="AD1816" s="25" t="s">
        <v>150</v>
      </c>
      <c r="AE1816" s="143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6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7" t="s">
        <v>603</v>
      </c>
      <c r="AD1817" s="25" t="s">
        <v>154</v>
      </c>
      <c r="AE1817" s="143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6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7" t="s">
        <v>603</v>
      </c>
      <c r="AD1818" s="25" t="s">
        <v>153</v>
      </c>
      <c r="AE1818" s="143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6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7" t="s">
        <v>603</v>
      </c>
      <c r="AD1819" s="25" t="s">
        <v>176</v>
      </c>
      <c r="AE1819" s="143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6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7" t="s">
        <v>603</v>
      </c>
      <c r="AD1820" s="25" t="s">
        <v>155</v>
      </c>
      <c r="AE1820" s="143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6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7" t="s">
        <v>603</v>
      </c>
      <c r="AD1821" s="25" t="s">
        <v>162</v>
      </c>
      <c r="AE1821" s="143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6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7" t="s">
        <v>603</v>
      </c>
      <c r="AD1822" s="25" t="s">
        <v>178</v>
      </c>
      <c r="AE1822" s="143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6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7" t="s">
        <v>603</v>
      </c>
      <c r="AD1823" s="25" t="s">
        <v>175</v>
      </c>
      <c r="AE1823" s="143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6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7" t="s">
        <v>603</v>
      </c>
      <c r="AD1824" s="25" t="s">
        <v>154</v>
      </c>
      <c r="AE1824" s="143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6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7" t="s">
        <v>603</v>
      </c>
      <c r="AD1825" s="25" t="s">
        <v>150</v>
      </c>
      <c r="AE1825" s="143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6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7" t="s">
        <v>603</v>
      </c>
      <c r="AD1826" s="25" t="s">
        <v>152</v>
      </c>
      <c r="AE1826" s="143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6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7" t="s">
        <v>603</v>
      </c>
      <c r="AD1827" s="25" t="s">
        <v>154</v>
      </c>
      <c r="AE1827" s="143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6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7" t="s">
        <v>603</v>
      </c>
      <c r="AD1828" s="25" t="s">
        <v>152</v>
      </c>
      <c r="AE1828" s="143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6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7" t="s">
        <v>603</v>
      </c>
      <c r="AD1829" s="25" t="s">
        <v>150</v>
      </c>
      <c r="AE1829" s="143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6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7" t="s">
        <v>603</v>
      </c>
      <c r="AD1830" s="25" t="s">
        <v>149</v>
      </c>
      <c r="AE1830" s="143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6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7" t="s">
        <v>603</v>
      </c>
      <c r="AD1831" s="25" t="s">
        <v>170</v>
      </c>
      <c r="AE1831" s="143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6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7" t="s">
        <v>603</v>
      </c>
      <c r="AD1832" s="25" t="s">
        <v>176</v>
      </c>
      <c r="AE1832" s="143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6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7" t="s">
        <v>603</v>
      </c>
      <c r="AD1833" s="25" t="s">
        <v>165</v>
      </c>
      <c r="AE1833" s="143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6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7" t="s">
        <v>603</v>
      </c>
      <c r="AD1834" s="25" t="s">
        <v>170</v>
      </c>
      <c r="AE1834" s="143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6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7" t="s">
        <v>603</v>
      </c>
      <c r="AD1835" s="25" t="s">
        <v>153</v>
      </c>
      <c r="AE1835" s="143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6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7" t="s">
        <v>603</v>
      </c>
      <c r="AD1836" s="25" t="s">
        <v>150</v>
      </c>
      <c r="AE1836" s="143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6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7" t="s">
        <v>603</v>
      </c>
      <c r="AD1837" s="25" t="s">
        <v>154</v>
      </c>
      <c r="AE1837" s="143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6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7" t="s">
        <v>603</v>
      </c>
      <c r="AD1838" s="25" t="s">
        <v>170</v>
      </c>
      <c r="AE1838" s="143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6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7" t="s">
        <v>603</v>
      </c>
      <c r="AD1839" s="25" t="s">
        <v>392</v>
      </c>
      <c r="AE1839" s="143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6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7" t="s">
        <v>603</v>
      </c>
      <c r="AD1840" s="25" t="s">
        <v>149</v>
      </c>
      <c r="AE1840" s="143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6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7" t="s">
        <v>603</v>
      </c>
      <c r="AD1841" s="25" t="s">
        <v>150</v>
      </c>
      <c r="AE1841" s="143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6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7" t="s">
        <v>603</v>
      </c>
      <c r="AD1842" s="25" t="s">
        <v>154</v>
      </c>
      <c r="AE1842" s="143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6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7" t="s">
        <v>603</v>
      </c>
      <c r="AD1843" s="25" t="s">
        <v>162</v>
      </c>
      <c r="AE1843" s="143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6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7" t="s">
        <v>603</v>
      </c>
      <c r="AD1844" s="25" t="s">
        <v>154</v>
      </c>
      <c r="AE1844" s="143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6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7" t="s">
        <v>603</v>
      </c>
      <c r="AD1845" s="25" t="s">
        <v>163</v>
      </c>
      <c r="AE1845" s="143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6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7" t="s">
        <v>603</v>
      </c>
      <c r="AD1846" s="25" t="s">
        <v>152</v>
      </c>
      <c r="AE1846" s="143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6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7" t="s">
        <v>603</v>
      </c>
      <c r="AD1847" s="25" t="s">
        <v>178</v>
      </c>
      <c r="AE1847" s="143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6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7" t="s">
        <v>603</v>
      </c>
      <c r="AD1848" s="25" t="s">
        <v>152</v>
      </c>
      <c r="AE1848" s="143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6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7" t="s">
        <v>603</v>
      </c>
      <c r="AD1849" s="25" t="s">
        <v>175</v>
      </c>
      <c r="AE1849" s="143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6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7" t="s">
        <v>603</v>
      </c>
      <c r="AD1850" s="25" t="s">
        <v>162</v>
      </c>
      <c r="AE1850" s="143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6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7" t="s">
        <v>603</v>
      </c>
      <c r="AD1851" s="25" t="s">
        <v>165</v>
      </c>
      <c r="AE1851" s="143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6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7" t="s">
        <v>603</v>
      </c>
      <c r="AD1852" s="25" t="s">
        <v>168</v>
      </c>
      <c r="AE1852" s="143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6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7" t="s">
        <v>603</v>
      </c>
      <c r="AD1853" s="25" t="s">
        <v>151</v>
      </c>
      <c r="AE1853" s="143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6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7" t="s">
        <v>603</v>
      </c>
      <c r="AD1854" s="25" t="s">
        <v>162</v>
      </c>
      <c r="AE1854" s="143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6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7" t="s">
        <v>603</v>
      </c>
      <c r="AD1855" s="25" t="s">
        <v>178</v>
      </c>
      <c r="AE1855" s="143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6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7" t="s">
        <v>603</v>
      </c>
      <c r="AD1856" s="25" t="s">
        <v>152</v>
      </c>
      <c r="AE1856" s="143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6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7" t="s">
        <v>603</v>
      </c>
      <c r="AD1857" s="25" t="s">
        <v>151</v>
      </c>
      <c r="AE1857" s="143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6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7" t="s">
        <v>603</v>
      </c>
      <c r="AD1858" s="25" t="s">
        <v>154</v>
      </c>
      <c r="AE1858" s="143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6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7" t="s">
        <v>603</v>
      </c>
      <c r="AD1859" s="25" t="s">
        <v>170</v>
      </c>
      <c r="AE1859" s="143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6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7" t="s">
        <v>603</v>
      </c>
      <c r="AD1860" s="25" t="s">
        <v>150</v>
      </c>
      <c r="AE1860" s="143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6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7" t="s">
        <v>603</v>
      </c>
      <c r="AD1861" s="25" t="s">
        <v>447</v>
      </c>
      <c r="AE1861" s="143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6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7" t="s">
        <v>603</v>
      </c>
      <c r="AD1862" s="25" t="s">
        <v>153</v>
      </c>
      <c r="AE1862" s="143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6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7" t="s">
        <v>603</v>
      </c>
      <c r="AD1863" s="25" t="s">
        <v>154</v>
      </c>
      <c r="AE1863" s="143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6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7" t="s">
        <v>603</v>
      </c>
      <c r="AD1864" s="25" t="s">
        <v>165</v>
      </c>
      <c r="AE1864" s="143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6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7" t="s">
        <v>603</v>
      </c>
      <c r="AD1865" s="25" t="s">
        <v>163</v>
      </c>
      <c r="AE1865" s="143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6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7" t="s">
        <v>603</v>
      </c>
      <c r="AD1866" s="25" t="s">
        <v>153</v>
      </c>
      <c r="AE1866" s="143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6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7" t="s">
        <v>603</v>
      </c>
      <c r="AD1867" s="25" t="s">
        <v>151</v>
      </c>
      <c r="AE1867" s="143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6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7" t="s">
        <v>603</v>
      </c>
      <c r="AD1868" s="25" t="s">
        <v>172</v>
      </c>
      <c r="AE1868" s="143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6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7" t="s">
        <v>603</v>
      </c>
      <c r="AD1869" s="25" t="s">
        <v>163</v>
      </c>
      <c r="AE1869" s="143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6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7" t="s">
        <v>603</v>
      </c>
      <c r="AD1870" s="25" t="s">
        <v>162</v>
      </c>
      <c r="AE1870" s="143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6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7" t="s">
        <v>603</v>
      </c>
      <c r="AD1871" s="25" t="s">
        <v>162</v>
      </c>
      <c r="AE1871" s="143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6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7" t="s">
        <v>603</v>
      </c>
      <c r="AD1872" s="25" t="s">
        <v>150</v>
      </c>
      <c r="AE1872" s="143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6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7" t="s">
        <v>603</v>
      </c>
      <c r="AD1873" s="25" t="s">
        <v>170</v>
      </c>
      <c r="AE1873" s="143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6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7" t="s">
        <v>603</v>
      </c>
      <c r="AD1874" s="25" t="s">
        <v>162</v>
      </c>
      <c r="AE1874" s="143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6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7" t="s">
        <v>603</v>
      </c>
      <c r="AD1875" s="25" t="s">
        <v>275</v>
      </c>
      <c r="AE1875" s="143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6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7" t="s">
        <v>603</v>
      </c>
      <c r="AD1876" s="25" t="s">
        <v>451</v>
      </c>
      <c r="AE1876" s="143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6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7" t="s">
        <v>603</v>
      </c>
      <c r="AD1877" s="25" t="s">
        <v>163</v>
      </c>
      <c r="AE1877" s="143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6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7" t="s">
        <v>603</v>
      </c>
      <c r="AD1878" s="25" t="s">
        <v>447</v>
      </c>
      <c r="AE1878" s="143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6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7" t="s">
        <v>603</v>
      </c>
      <c r="AD1879" s="25" t="s">
        <v>163</v>
      </c>
      <c r="AE1879" s="143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6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7" t="s">
        <v>603</v>
      </c>
      <c r="AD1880" s="25" t="s">
        <v>170</v>
      </c>
      <c r="AE1880" s="143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6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7" t="s">
        <v>603</v>
      </c>
      <c r="AD1881" s="25" t="s">
        <v>153</v>
      </c>
      <c r="AE1881" s="143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6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7" t="s">
        <v>603</v>
      </c>
      <c r="AD1882" s="25" t="s">
        <v>170</v>
      </c>
      <c r="AE1882" s="143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6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7" t="s">
        <v>603</v>
      </c>
      <c r="AD1883" s="25" t="s">
        <v>151</v>
      </c>
      <c r="AE1883" s="143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6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7" t="s">
        <v>603</v>
      </c>
      <c r="AD1884" s="25" t="s">
        <v>149</v>
      </c>
      <c r="AE1884" s="143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6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7" t="s">
        <v>603</v>
      </c>
      <c r="AD1885" s="25" t="s">
        <v>154</v>
      </c>
      <c r="AE1885" s="143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6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7" t="s">
        <v>603</v>
      </c>
      <c r="AD1886" s="25" t="s">
        <v>172</v>
      </c>
      <c r="AE1886" s="143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6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7" t="s">
        <v>603</v>
      </c>
      <c r="AD1887" s="25" t="s">
        <v>178</v>
      </c>
      <c r="AE1887" s="143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6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7" t="s">
        <v>603</v>
      </c>
      <c r="AD1888" s="25" t="s">
        <v>162</v>
      </c>
      <c r="AE1888" s="143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6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7" t="s">
        <v>603</v>
      </c>
      <c r="AD1889" s="25" t="s">
        <v>151</v>
      </c>
      <c r="AE1889" s="143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6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7" t="s">
        <v>603</v>
      </c>
      <c r="AD1890" s="25" t="s">
        <v>154</v>
      </c>
      <c r="AE1890" s="143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6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7" t="s">
        <v>603</v>
      </c>
      <c r="AD1891" s="25" t="s">
        <v>170</v>
      </c>
      <c r="AE1891" s="143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6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7" t="s">
        <v>603</v>
      </c>
      <c r="AD1892" s="25" t="s">
        <v>150</v>
      </c>
      <c r="AE1892" s="143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6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7" t="s">
        <v>603</v>
      </c>
      <c r="AD1893" s="25" t="s">
        <v>153</v>
      </c>
      <c r="AE1893" s="143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6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7" t="s">
        <v>604</v>
      </c>
      <c r="AD1894" s="25" t="s">
        <v>150</v>
      </c>
      <c r="AE1894" s="143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6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7" t="s">
        <v>604</v>
      </c>
      <c r="AD1895" s="25" t="s">
        <v>152</v>
      </c>
      <c r="AE1895" s="143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6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7" t="s">
        <v>604</v>
      </c>
      <c r="AD1896" s="25" t="s">
        <v>170</v>
      </c>
      <c r="AE1896" s="143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6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7" t="s">
        <v>604</v>
      </c>
      <c r="AD1897" s="25" t="s">
        <v>170</v>
      </c>
      <c r="AE1897" s="143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6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7" t="s">
        <v>604</v>
      </c>
      <c r="AD1898" s="25" t="s">
        <v>329</v>
      </c>
      <c r="AE1898" s="143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6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7" t="s">
        <v>604</v>
      </c>
      <c r="AD1899" s="25" t="s">
        <v>151</v>
      </c>
      <c r="AE1899" s="143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6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7" t="s">
        <v>604</v>
      </c>
      <c r="AD1900" s="25" t="s">
        <v>176</v>
      </c>
      <c r="AE1900" s="143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6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7" t="s">
        <v>604</v>
      </c>
      <c r="AD1901" s="25" t="s">
        <v>152</v>
      </c>
      <c r="AE1901" s="143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6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7" t="s">
        <v>604</v>
      </c>
      <c r="AD1902" s="25" t="s">
        <v>151</v>
      </c>
      <c r="AE1902" s="143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6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7" t="s">
        <v>604</v>
      </c>
      <c r="AD1903" s="25" t="s">
        <v>152</v>
      </c>
      <c r="AE1903" s="143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6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7" t="s">
        <v>604</v>
      </c>
      <c r="AD1904" s="25" t="s">
        <v>172</v>
      </c>
      <c r="AE1904" s="143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6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7" t="s">
        <v>604</v>
      </c>
      <c r="AD1905" s="25" t="s">
        <v>176</v>
      </c>
      <c r="AE1905" s="143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6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7" t="s">
        <v>604</v>
      </c>
      <c r="AD1906" s="25" t="s">
        <v>154</v>
      </c>
      <c r="AE1906" s="143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6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7" t="s">
        <v>604</v>
      </c>
      <c r="AD1907" s="25" t="s">
        <v>151</v>
      </c>
      <c r="AE1907" s="143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6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7" t="s">
        <v>604</v>
      </c>
      <c r="AD1908" s="25" t="s">
        <v>151</v>
      </c>
      <c r="AE1908" s="143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6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7" t="s">
        <v>604</v>
      </c>
      <c r="AD1909" s="25" t="s">
        <v>163</v>
      </c>
      <c r="AE1909" s="143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6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7" t="s">
        <v>604</v>
      </c>
      <c r="AD1910" s="25" t="s">
        <v>226</v>
      </c>
      <c r="AE1910" s="143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6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7" t="s">
        <v>604</v>
      </c>
      <c r="AD1911" s="25" t="s">
        <v>154</v>
      </c>
      <c r="AE1911" s="143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6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7" t="s">
        <v>604</v>
      </c>
      <c r="AD1912" s="25" t="s">
        <v>175</v>
      </c>
      <c r="AE1912" s="143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6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7" t="s">
        <v>604</v>
      </c>
      <c r="AD1913" s="25" t="s">
        <v>155</v>
      </c>
      <c r="AE1913" s="143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6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7" t="s">
        <v>604</v>
      </c>
      <c r="AD1914" s="25" t="s">
        <v>433</v>
      </c>
      <c r="AE1914" s="143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6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7" t="s">
        <v>604</v>
      </c>
      <c r="AD1915" s="25" t="s">
        <v>176</v>
      </c>
      <c r="AE1915" s="143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6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7" t="s">
        <v>604</v>
      </c>
      <c r="AD1916" s="25" t="s">
        <v>155</v>
      </c>
      <c r="AE1916" s="143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6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7" t="s">
        <v>604</v>
      </c>
      <c r="AD1917" s="25" t="s">
        <v>165</v>
      </c>
      <c r="AE1917" s="143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6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7" t="s">
        <v>604</v>
      </c>
      <c r="AD1918" s="25" t="s">
        <v>167</v>
      </c>
      <c r="AE1918" s="143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6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7" t="s">
        <v>604</v>
      </c>
      <c r="AD1919" s="25" t="s">
        <v>150</v>
      </c>
      <c r="AE1919" s="143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6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7" t="s">
        <v>604</v>
      </c>
      <c r="AD1920" s="25" t="s">
        <v>151</v>
      </c>
      <c r="AE1920" s="143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6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7" t="s">
        <v>604</v>
      </c>
      <c r="AD1921" s="25" t="s">
        <v>154</v>
      </c>
      <c r="AE1921" s="143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6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7" t="s">
        <v>604</v>
      </c>
      <c r="AD1922" s="25" t="s">
        <v>154</v>
      </c>
      <c r="AE1922" s="143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6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7" t="s">
        <v>604</v>
      </c>
      <c r="AD1923" s="25" t="s">
        <v>151</v>
      </c>
      <c r="AE1923" s="143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6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7" t="s">
        <v>604</v>
      </c>
      <c r="AD1924" s="25" t="s">
        <v>149</v>
      </c>
      <c r="AE1924" s="143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6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7" t="s">
        <v>604</v>
      </c>
      <c r="AD1925" s="25" t="s">
        <v>149</v>
      </c>
      <c r="AE1925" s="143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6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7" t="s">
        <v>604</v>
      </c>
      <c r="AD1926" s="25" t="s">
        <v>226</v>
      </c>
      <c r="AE1926" s="143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6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7" t="s">
        <v>604</v>
      </c>
      <c r="AD1927" s="25" t="s">
        <v>152</v>
      </c>
      <c r="AE1927" s="143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6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7" t="s">
        <v>604</v>
      </c>
      <c r="AD1928" s="25" t="s">
        <v>151</v>
      </c>
      <c r="AE1928" s="143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6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7" t="s">
        <v>604</v>
      </c>
      <c r="AD1929" s="25" t="s">
        <v>151</v>
      </c>
      <c r="AE1929" s="143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6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7" t="s">
        <v>604</v>
      </c>
      <c r="AD1930" s="25" t="s">
        <v>162</v>
      </c>
      <c r="AE1930" s="143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6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7" t="s">
        <v>604</v>
      </c>
      <c r="AD1931" s="25" t="s">
        <v>152</v>
      </c>
      <c r="AE1931" s="143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6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7" t="s">
        <v>604</v>
      </c>
      <c r="AD1932" s="25" t="s">
        <v>155</v>
      </c>
      <c r="AE1932" s="143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6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7" t="s">
        <v>604</v>
      </c>
      <c r="AD1933" s="25" t="s">
        <v>165</v>
      </c>
      <c r="AE1933" s="143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6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7" t="s">
        <v>604</v>
      </c>
      <c r="AD1934" s="25" t="s">
        <v>153</v>
      </c>
      <c r="AE1934" s="143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6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7" t="s">
        <v>604</v>
      </c>
      <c r="AD1935" s="25" t="s">
        <v>153</v>
      </c>
      <c r="AE1935" s="143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6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7" t="s">
        <v>604</v>
      </c>
      <c r="AD1936" s="25" t="s">
        <v>151</v>
      </c>
      <c r="AE1936" s="143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6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7" t="s">
        <v>604</v>
      </c>
      <c r="AD1937" s="25" t="s">
        <v>151</v>
      </c>
      <c r="AE1937" s="143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6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7" t="s">
        <v>604</v>
      </c>
      <c r="AD1938" s="25" t="s">
        <v>149</v>
      </c>
      <c r="AE1938" s="143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6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7" t="s">
        <v>604</v>
      </c>
      <c r="AD1939" s="25" t="s">
        <v>155</v>
      </c>
      <c r="AE1939" s="143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6">
        <v>2.7259215563806283E-2</v>
      </c>
      <c r="H1940" s="7">
        <f t="shared" ref="H1940:H1950" si="231">(G1940/100%) + 1</f>
        <v>1.0272592155638063</v>
      </c>
      <c r="I1940" s="7">
        <f t="shared" ref="I1940:I1950" si="232">D1940/H1940</f>
        <v>1.3338339539827684</v>
      </c>
      <c r="J1940" s="7">
        <f t="shared" ref="J1940:J1950" si="233">E1940/H1940</f>
        <v>5.471564706840331</v>
      </c>
      <c r="K1940" s="7">
        <f t="shared" ref="K1940:K1950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1950" si="235">(L1940*H1940)</f>
        <v>2.1572443526839935</v>
      </c>
      <c r="P1940" s="7">
        <f t="shared" ref="P1940:P1950" si="236">(M1940*H1940)</f>
        <v>3.7803139132748074</v>
      </c>
      <c r="Q1940" s="7">
        <f t="shared" ref="Q1940:Q1950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7" t="s">
        <v>604</v>
      </c>
      <c r="AD1940" s="25" t="s">
        <v>152</v>
      </c>
      <c r="AE1940" s="143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6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7" t="s">
        <v>604</v>
      </c>
      <c r="AD1941" s="25" t="s">
        <v>154</v>
      </c>
      <c r="AE1941" s="143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6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7" t="s">
        <v>604</v>
      </c>
      <c r="AD1942" s="25" t="s">
        <v>165</v>
      </c>
      <c r="AE1942" s="143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6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7" t="s">
        <v>605</v>
      </c>
      <c r="AD1943" s="25" t="s">
        <v>150</v>
      </c>
      <c r="AE1943" s="143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6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7" t="s">
        <v>605</v>
      </c>
      <c r="AD1944" s="25" t="s">
        <v>153</v>
      </c>
      <c r="AE1944" s="143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6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7" t="s">
        <v>605</v>
      </c>
      <c r="AD1945" s="25" t="s">
        <v>152</v>
      </c>
      <c r="AE1945" s="143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6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7" t="s">
        <v>605</v>
      </c>
      <c r="AD1946" s="25" t="s">
        <v>154</v>
      </c>
      <c r="AE1946" s="143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6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7" t="s">
        <v>605</v>
      </c>
      <c r="AD1947" s="25" t="s">
        <v>152</v>
      </c>
      <c r="AE1947" s="143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6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7" t="s">
        <v>605</v>
      </c>
      <c r="AD1948" s="25" t="s">
        <v>170</v>
      </c>
      <c r="AE1948" s="143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6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7" t="s">
        <v>605</v>
      </c>
      <c r="AD1949" s="25" t="s">
        <v>477</v>
      </c>
      <c r="AE1949" s="143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6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7" t="s">
        <v>605</v>
      </c>
      <c r="AD1950" s="25" t="s">
        <v>162</v>
      </c>
      <c r="AE1950" s="143" t="str">
        <f>VLOOKUP(AD1950,cs_lookup!$A$2:$B$55,2,FALSE)</f>
        <v>1</v>
      </c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0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0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0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0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0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0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0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0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0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0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0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0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0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0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0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0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0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0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0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0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0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0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0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0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0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0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0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0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0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0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0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0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0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0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0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0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0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0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0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0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0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0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0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0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0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0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0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0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0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0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0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0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0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0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0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0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0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0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0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0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0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0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0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0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0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0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0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0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0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0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0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0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1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1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1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1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1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1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1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1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1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1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1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1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1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1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1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1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1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1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1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1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1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1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1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1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1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1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1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1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1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1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1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1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1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1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1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1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1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1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1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1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1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1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1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1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1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1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1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1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1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1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1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1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1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1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1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1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1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1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1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1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1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1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1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1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1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1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1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1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1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1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1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1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1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1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1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1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1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1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1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1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1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1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1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1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1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1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1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1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1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1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1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1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1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1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1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1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1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1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1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1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1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1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1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2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2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2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2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2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2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2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2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2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2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2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2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2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2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2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2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2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2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2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2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2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2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2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2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2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2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2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2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2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2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2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2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2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2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2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2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2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2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2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2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2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2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2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2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2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2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2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2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2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2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2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2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2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2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2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2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2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2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2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2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2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2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2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2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2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2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2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2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2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2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2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2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2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2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2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2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2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2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2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2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2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2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2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2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2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2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2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2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2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2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2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2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2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2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2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2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2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2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2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2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2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2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2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2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2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2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2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2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2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2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2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2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2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2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2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2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2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2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2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2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2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2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2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2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2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2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2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2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2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2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2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2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2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2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2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2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2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2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2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2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2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2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2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2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2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2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2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2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2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2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2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2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2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2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2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2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2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2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2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2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2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2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2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2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2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2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4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4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4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4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4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4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4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4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4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4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4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4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4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4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4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4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4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4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4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4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4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4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4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4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4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4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4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4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4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4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4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4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4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4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4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4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4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4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4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4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4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4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5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5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5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5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5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5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5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5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5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5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5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5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5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5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5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5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5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5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5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5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5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5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5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5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5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5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5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5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5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5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5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5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5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5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5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5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5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5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5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5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5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5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5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5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5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5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5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5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5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5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5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5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5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5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5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5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5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5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5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5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5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5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5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5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5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5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5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5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5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5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5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5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5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5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5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5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5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5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5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5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5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5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5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5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5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5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5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5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5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5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5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5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5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5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5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5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5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5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5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5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5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5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5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5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5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5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5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5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5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5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5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5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5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5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5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5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5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5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5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5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5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5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5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5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5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5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5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5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5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5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5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5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5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5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5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5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5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5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5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5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5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5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5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5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5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5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5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5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5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5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5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5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5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5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5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5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5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5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5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5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5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5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5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5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5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5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5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5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5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5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6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6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6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6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6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6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6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6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6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6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6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6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6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6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6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6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6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6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6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6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6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6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6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6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6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6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6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6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6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6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6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6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6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6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6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6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6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6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6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6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6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6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6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6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6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6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6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6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6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6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6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6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7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7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7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7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7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7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7"/>
      <c r="AD2562" s="78"/>
      <c r="AE2562" s="97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7"/>
      <c r="AD2563" s="78"/>
      <c r="AE2563" s="97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7"/>
      <c r="AD2564" s="78"/>
      <c r="AE2564" s="97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7"/>
      <c r="AD2565" s="78"/>
      <c r="AE2565" s="97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7"/>
      <c r="AD2566" s="78"/>
      <c r="AE2566" s="97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7"/>
      <c r="AD2567" s="78"/>
      <c r="AE2567" s="97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7"/>
      <c r="AD2568" s="78"/>
      <c r="AE2568" s="97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7"/>
      <c r="AD2569" s="78"/>
      <c r="AE2569" s="97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7"/>
      <c r="AD2570" s="78"/>
      <c r="AE2570" s="97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7"/>
      <c r="AD2571" s="78"/>
      <c r="AE2571" s="97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7"/>
      <c r="AD2572" s="78"/>
      <c r="AE2572" s="97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7"/>
      <c r="AD2573" s="78"/>
      <c r="AE2573" s="97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7"/>
      <c r="AD2574" s="78"/>
      <c r="AE2574" s="97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7"/>
      <c r="AD2575" s="78"/>
      <c r="AE2575" s="97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7"/>
      <c r="AD2576" s="78"/>
      <c r="AE2576" s="97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7"/>
      <c r="AD2577" s="78"/>
      <c r="AE2577" s="97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7"/>
      <c r="AD2578" s="78"/>
      <c r="AE2578" s="97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7"/>
      <c r="AD2579" s="78"/>
      <c r="AE2579" s="97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7"/>
      <c r="AD2580" s="78"/>
      <c r="AE2580" s="97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7"/>
      <c r="AD2581" s="78"/>
      <c r="AE2581" s="97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7"/>
      <c r="AD2582" s="78"/>
      <c r="AE2582" s="97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7"/>
      <c r="AD2583" s="78"/>
      <c r="AE2583" s="97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7"/>
      <c r="AD2584" s="78"/>
      <c r="AE2584" s="97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7"/>
      <c r="AD2585" s="78"/>
      <c r="AE2585" s="97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7"/>
      <c r="AD2586" s="78"/>
      <c r="AE2586" s="97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7"/>
      <c r="AD2587" s="78"/>
      <c r="AE2587" s="97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7"/>
      <c r="AD2588" s="78"/>
      <c r="AE2588" s="97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7"/>
      <c r="AD2589" s="78"/>
      <c r="AE2589" s="97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7"/>
      <c r="AD2590" s="78"/>
      <c r="AE2590" s="97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7"/>
      <c r="AD2591" s="78"/>
      <c r="AE2591" s="97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7"/>
      <c r="AD2592" s="78"/>
      <c r="AE2592" s="97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7"/>
      <c r="AD2593" s="78"/>
      <c r="AE2593" s="97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7"/>
      <c r="AD2594" s="78"/>
      <c r="AE2594" s="97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7"/>
      <c r="AD2595" s="78"/>
      <c r="AE2595" s="97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7"/>
      <c r="AD2596" s="78"/>
      <c r="AE2596" s="97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7"/>
      <c r="AD2597" s="78"/>
      <c r="AE2597" s="97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7"/>
      <c r="AD2598" s="78"/>
      <c r="AE2598" s="97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7"/>
      <c r="AD2599" s="78"/>
      <c r="AE2599" s="97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7"/>
      <c r="AD2600" s="78"/>
      <c r="AE2600" s="97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7"/>
      <c r="AD2601" s="78"/>
      <c r="AE2601" s="97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7"/>
      <c r="AD2602" s="78"/>
      <c r="AE2602" s="97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7"/>
      <c r="AD2603" s="78"/>
      <c r="AE2603" s="97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7"/>
      <c r="AD2604" s="78"/>
      <c r="AE2604" s="97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7"/>
      <c r="AD2605" s="78"/>
      <c r="AE2605" s="97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7"/>
      <c r="AD2606" s="78"/>
      <c r="AE2606" s="97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7"/>
      <c r="AD2607" s="78"/>
      <c r="AE2607" s="97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7"/>
      <c r="AD2608" s="78"/>
      <c r="AE2608" s="97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7"/>
      <c r="AD2609" s="78"/>
      <c r="AE2609" s="97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7"/>
      <c r="AD2610" s="78"/>
      <c r="AE2610" s="97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7"/>
      <c r="AD2611" s="78"/>
      <c r="AE2611" s="97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7"/>
      <c r="AD2612" s="78"/>
      <c r="AE2612" s="97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7"/>
      <c r="AD2613" s="78"/>
      <c r="AE2613" s="97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7"/>
      <c r="AD2614" s="78"/>
      <c r="AE2614" s="97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7"/>
      <c r="AD2615" s="78"/>
      <c r="AE2615" s="97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7"/>
      <c r="AD2616" s="78"/>
      <c r="AE2616" s="97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7"/>
      <c r="AD2617" s="78"/>
      <c r="AE2617" s="97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7"/>
      <c r="AD2618" s="78"/>
      <c r="AE2618" s="97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7"/>
      <c r="AD2619" s="78"/>
      <c r="AE2619" s="97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7"/>
      <c r="AD2620" s="78"/>
      <c r="AE2620" s="97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7"/>
      <c r="AD2621" s="78"/>
      <c r="AE2621" s="97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7"/>
      <c r="AD2622" s="78"/>
      <c r="AE2622" s="97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7"/>
      <c r="AD2623" s="78"/>
      <c r="AE2623" s="97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7"/>
      <c r="AD2624" s="78"/>
      <c r="AE2624" s="97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7"/>
      <c r="AD2625" s="78"/>
      <c r="AE2625" s="97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7"/>
      <c r="AD2626" s="78"/>
      <c r="AE2626" s="97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7"/>
      <c r="AD2627" s="78"/>
      <c r="AE2627" s="97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7"/>
      <c r="AD2628" s="78"/>
      <c r="AE2628" s="97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7"/>
      <c r="AD2629" s="78"/>
      <c r="AE2629" s="97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7"/>
      <c r="AD2630" s="78"/>
      <c r="AE2630" s="97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7"/>
      <c r="AD2631" s="78"/>
      <c r="AE2631" s="97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7"/>
      <c r="AD2632" s="78"/>
      <c r="AE2632" s="97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7"/>
      <c r="AD2633" s="78"/>
      <c r="AE2633" s="97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7"/>
      <c r="AD2634" s="78"/>
      <c r="AE2634" s="97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7"/>
      <c r="AD2635" s="78"/>
      <c r="AE2635" s="97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7"/>
      <c r="AD2636" s="78"/>
      <c r="AE2636" s="97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7"/>
      <c r="AD2637" s="78"/>
      <c r="AE2637" s="97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7"/>
      <c r="AD2638" s="78"/>
      <c r="AE2638" s="97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7"/>
      <c r="AD2639" s="78"/>
      <c r="AE2639" s="97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7"/>
      <c r="AD2640" s="78"/>
      <c r="AE2640" s="97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7"/>
      <c r="AD2641" s="78"/>
      <c r="AE2641" s="97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7"/>
      <c r="AD2642" s="78"/>
      <c r="AE2642" s="97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7"/>
      <c r="AD2643" s="78"/>
      <c r="AE2643" s="97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7"/>
      <c r="AD2644" s="78"/>
      <c r="AE2644" s="97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7"/>
      <c r="AD2645" s="78"/>
      <c r="AE2645" s="97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7"/>
      <c r="AD2646" s="78"/>
      <c r="AE2646" s="97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7"/>
      <c r="AD2647" s="78"/>
      <c r="AE2647" s="97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7"/>
      <c r="AD2648" s="78"/>
      <c r="AE2648" s="97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7"/>
      <c r="AD2649" s="78"/>
      <c r="AE2649" s="97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7"/>
      <c r="AD2650" s="78"/>
      <c r="AE2650" s="97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7"/>
      <c r="AD2651" s="78"/>
      <c r="AE2651" s="97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7"/>
      <c r="AD2652" s="78"/>
      <c r="AE2652" s="97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7"/>
      <c r="AD2653" s="78"/>
      <c r="AE2653" s="97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7"/>
      <c r="AD2654" s="78"/>
      <c r="AE2654" s="97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7"/>
      <c r="AD2655" s="78"/>
      <c r="AE2655" s="97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7"/>
      <c r="AD2656" s="78"/>
      <c r="AE2656" s="97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7"/>
      <c r="AD2657" s="78"/>
      <c r="AE2657" s="97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7"/>
      <c r="AD2658" s="78"/>
      <c r="AE2658" s="97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7"/>
      <c r="AD2659" s="78"/>
      <c r="AE2659" s="97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7"/>
      <c r="AD2660" s="78"/>
      <c r="AE2660" s="97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7"/>
      <c r="AD2661" s="78"/>
      <c r="AE2661" s="97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7"/>
      <c r="AD2662" s="78"/>
      <c r="AE2662" s="97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7"/>
      <c r="AD2663" s="78"/>
      <c r="AE2663" s="97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7"/>
      <c r="AD2664" s="78"/>
      <c r="AE2664" s="97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7"/>
      <c r="AD2665" s="78"/>
      <c r="AE2665" s="97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7"/>
      <c r="AD2666" s="78"/>
      <c r="AE2666" s="97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7"/>
      <c r="AD2667" s="78"/>
      <c r="AE2667" s="97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7"/>
      <c r="AD2668" s="78"/>
      <c r="AE2668" s="97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7"/>
      <c r="AD2669" s="78"/>
      <c r="AE2669" s="97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7"/>
      <c r="AD2670" s="78"/>
      <c r="AE2670" s="97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7"/>
      <c r="AD2671" s="78"/>
      <c r="AE2671" s="97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7"/>
      <c r="AD2672" s="78"/>
      <c r="AE2672" s="97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7"/>
      <c r="AD2673" s="78"/>
      <c r="AE2673" s="97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7"/>
      <c r="AD2674" s="78"/>
      <c r="AE2674" s="97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7"/>
      <c r="AD2675" s="78"/>
      <c r="AE2675" s="97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7"/>
      <c r="AD2676" s="78"/>
      <c r="AE2676" s="97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7"/>
      <c r="AD2677" s="78"/>
      <c r="AE2677" s="97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7"/>
      <c r="AD2678" s="78"/>
      <c r="AE2678" s="97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7"/>
      <c r="AD2679" s="78"/>
      <c r="AE2679" s="97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7"/>
      <c r="AD2680" s="78"/>
      <c r="AE2680" s="97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7"/>
      <c r="AD2681" s="78"/>
      <c r="AE2681" s="97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7"/>
      <c r="AD2682" s="78"/>
      <c r="AE2682" s="97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7"/>
      <c r="AD2683" s="78"/>
      <c r="AE2683" s="97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7"/>
      <c r="AD2684" s="78"/>
      <c r="AE2684" s="97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7"/>
      <c r="AD2685" s="78"/>
      <c r="AE2685" s="97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7"/>
      <c r="AD2686" s="78"/>
      <c r="AE2686" s="97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7"/>
      <c r="AD2687" s="78"/>
      <c r="AE2687" s="97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7"/>
      <c r="AD2688" s="78"/>
      <c r="AE2688" s="97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7"/>
      <c r="AD2689" s="78"/>
      <c r="AE2689" s="97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7"/>
      <c r="AD2690" s="78"/>
      <c r="AE2690" s="97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7"/>
      <c r="AD2691" s="78"/>
      <c r="AE2691" s="97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7"/>
      <c r="AD2692" s="78"/>
      <c r="AE2692" s="97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7"/>
      <c r="AD2693" s="78"/>
      <c r="AE2693" s="97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7"/>
      <c r="AD2694" s="78"/>
      <c r="AE2694" s="97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7"/>
      <c r="AD2695" s="78"/>
      <c r="AE2695" s="97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7"/>
      <c r="AD2696" s="78"/>
      <c r="AE2696" s="97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7"/>
      <c r="AD2697" s="78"/>
      <c r="AE2697" s="97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7"/>
      <c r="AD2698" s="78"/>
      <c r="AE2698" s="97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7"/>
      <c r="AD2699" s="78"/>
      <c r="AE2699" s="97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7"/>
      <c r="AD2700" s="78"/>
      <c r="AE2700" s="97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7"/>
      <c r="AD2701" s="78"/>
      <c r="AE2701" s="97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7"/>
      <c r="AD2702" s="78"/>
      <c r="AE2702" s="97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7"/>
      <c r="AD2703" s="78"/>
      <c r="AE2703" s="97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7"/>
      <c r="AD2704" s="78"/>
      <c r="AE2704" s="97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7"/>
      <c r="AD2705" s="78"/>
      <c r="AE2705" s="97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7"/>
      <c r="AD2706" s="78"/>
      <c r="AE2706" s="97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7"/>
      <c r="AD2707" s="78"/>
      <c r="AE2707" s="97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7"/>
      <c r="AD2708" s="78"/>
      <c r="AE2708" s="97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7"/>
      <c r="AD2709" s="78"/>
      <c r="AE2709" s="97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7"/>
      <c r="AD2710" s="78"/>
      <c r="AE2710" s="97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7"/>
      <c r="AD2711" s="78"/>
      <c r="AE2711" s="97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7"/>
      <c r="AD2712" s="78"/>
      <c r="AE2712" s="97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7"/>
      <c r="AD2713" s="78"/>
      <c r="AE2713" s="97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7"/>
      <c r="AD2714" s="78"/>
      <c r="AE2714" s="97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7"/>
      <c r="AD2715" s="78"/>
      <c r="AE2715" s="97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7"/>
      <c r="AD2716" s="78"/>
      <c r="AE2716" s="97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7"/>
      <c r="AD2717" s="78"/>
      <c r="AE2717" s="97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7"/>
      <c r="AD2718" s="78"/>
      <c r="AE2718" s="97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7"/>
      <c r="AD2719" s="78"/>
      <c r="AE2719" s="97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7"/>
      <c r="AD2720" s="78"/>
      <c r="AE2720" s="97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7"/>
      <c r="AD2721" s="78"/>
      <c r="AE2721" s="97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7"/>
      <c r="AD2722" s="78"/>
      <c r="AE2722" s="97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7"/>
      <c r="AD2723" s="78"/>
      <c r="AE2723" s="97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7"/>
      <c r="AD2724" s="78"/>
      <c r="AE2724" s="97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7"/>
      <c r="AD2725" s="78"/>
      <c r="AE2725" s="97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7"/>
      <c r="AD2726" s="78"/>
      <c r="AE2726" s="97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7"/>
      <c r="AD2727" s="78"/>
      <c r="AE2727" s="97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7"/>
      <c r="AD2728" s="78"/>
      <c r="AE2728" s="97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7"/>
      <c r="AD2729" s="78"/>
      <c r="AE2729" s="97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7"/>
      <c r="AD2730" s="78"/>
      <c r="AE2730" s="97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7"/>
      <c r="AD2731" s="78"/>
      <c r="AE2731" s="97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7"/>
      <c r="AD2732" s="78"/>
      <c r="AE2732" s="97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7"/>
      <c r="AD2733" s="78"/>
      <c r="AE2733" s="97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7"/>
      <c r="AD2734" s="78"/>
      <c r="AE2734" s="97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7"/>
      <c r="AD2735" s="78"/>
      <c r="AE2735" s="97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7"/>
      <c r="AD2736" s="78"/>
      <c r="AE2736" s="97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7"/>
      <c r="AD2737" s="78"/>
      <c r="AE2737" s="97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7"/>
      <c r="AD2738" s="78"/>
      <c r="AE2738" s="97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7"/>
      <c r="AD2739" s="78"/>
      <c r="AE2739" s="97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7"/>
      <c r="AD2740" s="78"/>
      <c r="AE2740" s="97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7"/>
      <c r="AD2741" s="78"/>
      <c r="AE2741" s="97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7"/>
      <c r="AD2742" s="78"/>
      <c r="AE2742" s="97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7"/>
      <c r="AD2743" s="78"/>
      <c r="AE2743" s="97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7"/>
      <c r="AD2744" s="78"/>
      <c r="AE2744" s="97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7"/>
      <c r="AD2745" s="78"/>
      <c r="AE2745" s="97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8"/>
      <c r="AD2746" s="78"/>
      <c r="AE2746" s="98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8"/>
      <c r="AD2747" s="78"/>
      <c r="AE2747" s="98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8"/>
      <c r="AD2748" s="78"/>
      <c r="AE2748" s="98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8"/>
      <c r="AD2749" s="78"/>
      <c r="AE2749" s="98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8"/>
      <c r="AD2750" s="78"/>
      <c r="AE2750" s="98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8"/>
      <c r="AD2751" s="78"/>
      <c r="AE2751" s="98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8"/>
      <c r="AD2752" s="78"/>
      <c r="AE2752" s="98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8"/>
      <c r="AD2753" s="78"/>
      <c r="AE2753" s="98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8"/>
      <c r="AD2754" s="78"/>
      <c r="AE2754" s="98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8"/>
      <c r="AD2755" s="78"/>
      <c r="AE2755" s="98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8"/>
      <c r="AD2756" s="78"/>
      <c r="AE2756" s="98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8"/>
      <c r="AD2757" s="78"/>
      <c r="AE2757" s="98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8"/>
      <c r="AD2758" s="78"/>
      <c r="AE2758" s="98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8"/>
      <c r="AD2759" s="78"/>
      <c r="AE2759" s="98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8"/>
      <c r="AD2760" s="78"/>
      <c r="AE2760" s="98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8"/>
      <c r="AD2761" s="78"/>
      <c r="AE2761" s="98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8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8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8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8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8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8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8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8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8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8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8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8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8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8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8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8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8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8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8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8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8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8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8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8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8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8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8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8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8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8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8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8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8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8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8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8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8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8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8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8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8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8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8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8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8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8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8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8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8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8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8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8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8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8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8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8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8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8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8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8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9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9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9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9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9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9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9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9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9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9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9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9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9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9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9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9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9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9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9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9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9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9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9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7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7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7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7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7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7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7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7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7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7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7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7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7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7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7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7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7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7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7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7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7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7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7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7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7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7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7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7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7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7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7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7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7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7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7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7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7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7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7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7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7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7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7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7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7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7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7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7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7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7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7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7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7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7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7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7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7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7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7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7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7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7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7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7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7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7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7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7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7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7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7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7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7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7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7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7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7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7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7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7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7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7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7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7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7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7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7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7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7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7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7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7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7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7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7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7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7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7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7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7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7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7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7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7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7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7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7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7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7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7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7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7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7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7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7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7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7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7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7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7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7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7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7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7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7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7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7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7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7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7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7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7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7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7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7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7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7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7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7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7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7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7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7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7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7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7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7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7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7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7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7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7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7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7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7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7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7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7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7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7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7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7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7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7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7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7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7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7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7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7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7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7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7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7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7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7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7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7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7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7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7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7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7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7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7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7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7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7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7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7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7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7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7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7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7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7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7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7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7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7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7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7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7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7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7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7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7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7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7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7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7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7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7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7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7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7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7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7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7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7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7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7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7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7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7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7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7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7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7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7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7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7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7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7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8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8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8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8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8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8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8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8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8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8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8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8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8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8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8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8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8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8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8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8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8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8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8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8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8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8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8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8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8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8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8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8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1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1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1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1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1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1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1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1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1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1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1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1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1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1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1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1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1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1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1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1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1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1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1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1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1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1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1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1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1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1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1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1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1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1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1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1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1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1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1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1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1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1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1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1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1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1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1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1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1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1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1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1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1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1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1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1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1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1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1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1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1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1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1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1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1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1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1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1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1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1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1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1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1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1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1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1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1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1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1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1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1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1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1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1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1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1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1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1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1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1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1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1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1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1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1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1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1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1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1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1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1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1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1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1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1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1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1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1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1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1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1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1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1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1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1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1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1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1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1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1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1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1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1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1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1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1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1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1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1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1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1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1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1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1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1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1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1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1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1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1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1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1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1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1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1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1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1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1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1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1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1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1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1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1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1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1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1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1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1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1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1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1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1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1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1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1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1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1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1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1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1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1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1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1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1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1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1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1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1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1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1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1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1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2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2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2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2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2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2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2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2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2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2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2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2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2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3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3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3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3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3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3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3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3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3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3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3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3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3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3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3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3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3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3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3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3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3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3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3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3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3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3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3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3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3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3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3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3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3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3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3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3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3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3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3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3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3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3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4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4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4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4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4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4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4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4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4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4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4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4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4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4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4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4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4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4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4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4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4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4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4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4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4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4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4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4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4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4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4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4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4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4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4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4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4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4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4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4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4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4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4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4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4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4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4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4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4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4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4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4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4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4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4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4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4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4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4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4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4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4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4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4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4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4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4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4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4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4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4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4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4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4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4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4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4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4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4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4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4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4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4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4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4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4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4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4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4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4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4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4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4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4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4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4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4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4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4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4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4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4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4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4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4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4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4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4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4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4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4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4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4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4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4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4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4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4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4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4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4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4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4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4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4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4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4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4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4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4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4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4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4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4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4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4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4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4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4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4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4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4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4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4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4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4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4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4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4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4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4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4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4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4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4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4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4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4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4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4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4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4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4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4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4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4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4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4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5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5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5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5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5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5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5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5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5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5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5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5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5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5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5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5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5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5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5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5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5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5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5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5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5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5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5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5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5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5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5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5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5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5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5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5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5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5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5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5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5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5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5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5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5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5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5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5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5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5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5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5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5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5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5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5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5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5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5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5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5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5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5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5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5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5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5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5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5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5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5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5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5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5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5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5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5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5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5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5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5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5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5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5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5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5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5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5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5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5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5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5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5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5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5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5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5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5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5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5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5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5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5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5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5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5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5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5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5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5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5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5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5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5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5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5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5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5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5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5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5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5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5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5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5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5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5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5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5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5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5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5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5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5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5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5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5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5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5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5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5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5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5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5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5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5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5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5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5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5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5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5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5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5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5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5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5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5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5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5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5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5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5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5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5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5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5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5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5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5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5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5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5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5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5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5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5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5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5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5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5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5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5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5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5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5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5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5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5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5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5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5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5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5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5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5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5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5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5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5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5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5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5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5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5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5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5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5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5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5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5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5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5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5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5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5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5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5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5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5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5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5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5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5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5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5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5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5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5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5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5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5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5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5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5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5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5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5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5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5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5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5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5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5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5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5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5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5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5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5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5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5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5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5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5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5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5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5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5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5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5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5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5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5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5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5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5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5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5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5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5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5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5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5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5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5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5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5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5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5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5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5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5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5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5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5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5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5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5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5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5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5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5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5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5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5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5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5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5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5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5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5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6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6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6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6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6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6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6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6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6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6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6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6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6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6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6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6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6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6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6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6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6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6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6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6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6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6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6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6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6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6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6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6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6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6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6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6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6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6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6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6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6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6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6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6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6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6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6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6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6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6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6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6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6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6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6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6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6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6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6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6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6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6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6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6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6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6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6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6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6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6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6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6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6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6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6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6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6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6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6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6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6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6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6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6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6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6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6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6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6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6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6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6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6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6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6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6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6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6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6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6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6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6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6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6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6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6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6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6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6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6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6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6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6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6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6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6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6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6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6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6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6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6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6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6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6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6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6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6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6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6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6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6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6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6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6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6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6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6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6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6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6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6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6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6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6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6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6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6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6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6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6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6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6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6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6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6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6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6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6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6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6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6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6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6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6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6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6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6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6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6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6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6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6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6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6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6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6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6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6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6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6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6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6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6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6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6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6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6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6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6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6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6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6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6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6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6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6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6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6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6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6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6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6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6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6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6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7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7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7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7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7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7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7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7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7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7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7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7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7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7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7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7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7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7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7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7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7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7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7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7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7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7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7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7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7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7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7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7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7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7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7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7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7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7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7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7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7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7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7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7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7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7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7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7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7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7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7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7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7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7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7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7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7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7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7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7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7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7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7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7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7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7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7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7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7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7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7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7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7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7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7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7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7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7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7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7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7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7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7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7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7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7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7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7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7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7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7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7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7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7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7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7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7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7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7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7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7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7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7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7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7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7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7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7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7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7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7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7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7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7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7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7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7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7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7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7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7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7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7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7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7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7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7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7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7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7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7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7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7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7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7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7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7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7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7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7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7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7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7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7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7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7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7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7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7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7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7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7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7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7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7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7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7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7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7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7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7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7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7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7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7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7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7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7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7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7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7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7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7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7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7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7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7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7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7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7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7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7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7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7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7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7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7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7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7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7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7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7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7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7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7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7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7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7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7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7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7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7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7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7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7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7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7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7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7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7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7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7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7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7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7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7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7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7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7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7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7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7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7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7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7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7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7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7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7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7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7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7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8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8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8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8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8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8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8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8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8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8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8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8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8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8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8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8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8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8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8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8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8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8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8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8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8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8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8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8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8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8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8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8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8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8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8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8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8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8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8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8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8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8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8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8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8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8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8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8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8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8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8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8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8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8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8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8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8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8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8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8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8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8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8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8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8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8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8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8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8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8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8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8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8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8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8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8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8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8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8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8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8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8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8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8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8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8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8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8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8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8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8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8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8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8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8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8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8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8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8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8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8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8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8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8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8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8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8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8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8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8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8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8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8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8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8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8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8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8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8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8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8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8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8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8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8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8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8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8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8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8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8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8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8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8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8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8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8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8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8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8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8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8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8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8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8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8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8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8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8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8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8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8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8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8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8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8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8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8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8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8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8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8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8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8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8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8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8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8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8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8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8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8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8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8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8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8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8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8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8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8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8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8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8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8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8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8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8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8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8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8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8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8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8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8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8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8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8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8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8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8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8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8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8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8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8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8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8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8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8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8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8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8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8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8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8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8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8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8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8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8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8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8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8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8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8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8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8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8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8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8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8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8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8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8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8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8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8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8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8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8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8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8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8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8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8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8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8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8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8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8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8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8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8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8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8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8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8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8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8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8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8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8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8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8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8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8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8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8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8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8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8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8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8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8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8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8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8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8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8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8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8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8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8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8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9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9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9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9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9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9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9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9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9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9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9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9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9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9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9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9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9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9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9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9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9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36" sqref="O3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8" t="s">
        <v>455</v>
      </c>
      <c r="C1" s="148"/>
      <c r="D1" s="148"/>
      <c r="E1" s="148"/>
      <c r="F1" s="148"/>
      <c r="G1" s="148" t="s">
        <v>453</v>
      </c>
      <c r="H1" s="148"/>
      <c r="I1" s="148" t="s">
        <v>454</v>
      </c>
      <c r="J1" s="148"/>
      <c r="K1" s="148" t="s">
        <v>456</v>
      </c>
      <c r="L1" s="148"/>
      <c r="M1" s="148"/>
      <c r="N1" s="148"/>
      <c r="O1" s="148"/>
      <c r="P1" s="148" t="s">
        <v>453</v>
      </c>
      <c r="Q1" s="148"/>
      <c r="R1" s="148" t="s">
        <v>454</v>
      </c>
      <c r="S1" s="148"/>
      <c r="T1" s="148" t="s">
        <v>464</v>
      </c>
      <c r="U1" s="148"/>
      <c r="V1" s="148"/>
      <c r="W1" s="148"/>
      <c r="X1" s="148" t="s">
        <v>466</v>
      </c>
      <c r="Y1" s="148"/>
      <c r="Z1" s="148"/>
      <c r="AA1" s="148"/>
      <c r="AB1" s="148" t="s">
        <v>508</v>
      </c>
      <c r="AC1" s="148"/>
      <c r="AD1" s="148"/>
      <c r="AE1" s="148"/>
      <c r="AF1" s="148" t="s">
        <v>510</v>
      </c>
      <c r="AG1" s="148"/>
      <c r="AH1" s="148"/>
      <c r="AI1" s="148"/>
    </row>
    <row r="2" spans="1:35" s="2" customFormat="1" x14ac:dyDescent="0.25">
      <c r="B2" s="148" t="s">
        <v>453</v>
      </c>
      <c r="C2" s="148"/>
      <c r="D2" s="148" t="s">
        <v>454</v>
      </c>
      <c r="E2" s="148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8" t="s">
        <v>453</v>
      </c>
      <c r="L2" s="148"/>
      <c r="M2" s="148" t="s">
        <v>454</v>
      </c>
      <c r="N2" s="148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8" t="s">
        <v>455</v>
      </c>
      <c r="U2" s="148"/>
      <c r="V2" s="148" t="s">
        <v>465</v>
      </c>
      <c r="W2" s="148"/>
      <c r="X2" s="148" t="s">
        <v>455</v>
      </c>
      <c r="Y2" s="148"/>
      <c r="Z2" s="148" t="s">
        <v>465</v>
      </c>
      <c r="AA2" s="148"/>
      <c r="AB2" s="148" t="s">
        <v>455</v>
      </c>
      <c r="AC2" s="148"/>
      <c r="AD2" s="148" t="s">
        <v>465</v>
      </c>
      <c r="AE2" s="148"/>
      <c r="AF2" s="148" t="s">
        <v>455</v>
      </c>
      <c r="AG2" s="148"/>
      <c r="AH2" s="148" t="s">
        <v>465</v>
      </c>
      <c r="AI2" s="148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29</v>
      </c>
      <c r="C4">
        <f>COUNTIFS('2way'!$A$3:$A$7690,"&gt;  50% ",'2way'!$Y$3:$Y$7690,"N",'2way'!$S$3:$S$7690,"B1")</f>
        <v>18</v>
      </c>
      <c r="D4">
        <f>COUNTIFS('2way'!$B$3:$B$7690,"&gt;  50% ",'2way'!$Y$3:$Y$7690,"N",'2way'!$S$3:$S$7690,"B1")</f>
        <v>14</v>
      </c>
      <c r="E4">
        <f>COUNTIFS('2way'!$B$3:$B$7690,"&gt;  50% ",'2way'!$Y$3:$Y$7690,"Y",'2way'!$S$3:$S$7690,"B1")</f>
        <v>17</v>
      </c>
      <c r="F4">
        <f>COUNTIF('2way'!S3:S7690,"B1")</f>
        <v>99</v>
      </c>
      <c r="G4" s="6">
        <f>((B4/(SUM(B4,E4))))</f>
        <v>0.63043478260869568</v>
      </c>
      <c r="H4" s="6">
        <f>((C4/(SUM(B4,E4))))</f>
        <v>0.39130434782608697</v>
      </c>
      <c r="I4" s="6">
        <f>((D4/(SUM(D4,C4))))</f>
        <v>0.4375</v>
      </c>
      <c r="J4" s="6">
        <f>((E4/(SUM(D4,C4))))</f>
        <v>0.53125</v>
      </c>
      <c r="K4">
        <f>COUNTIFS('2way'!M3:M7690,"&gt;  50% ",'2way'!Y3:Y7690,"Y",'2way'!S3:S7690,"B1")</f>
        <v>58</v>
      </c>
      <c r="L4">
        <f>COUNTIFS('2way'!M3:M7690,"&gt;  50% ",'2way'!Y3:Y7690,"N",'2way'!S3:S7690,"B1")</f>
        <v>37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99</v>
      </c>
      <c r="P4" s="6">
        <f>((K4/(SUM(K4,N4))))</f>
        <v>0.98305084745762716</v>
      </c>
      <c r="Q4" s="6">
        <f>((L4/(SUM(K4,N4))))</f>
        <v>0.6271186440677966</v>
      </c>
      <c r="R4" s="6">
        <f>((M4/(SUM(M4,L4))))</f>
        <v>5.128205128205128E-2</v>
      </c>
      <c r="S4" s="6">
        <f>((N4/(SUM(M4,L4))))</f>
        <v>2.564102564102564E-2</v>
      </c>
      <c r="T4">
        <f t="shared" ref="T4:T26" si="0">B4+D4</f>
        <v>43</v>
      </c>
      <c r="U4" s="6">
        <f t="shared" ref="U4:U26" si="1">T4/F4</f>
        <v>0.43434343434343436</v>
      </c>
      <c r="V4">
        <f t="shared" ref="V4:V26" si="2">K4+M4</f>
        <v>60</v>
      </c>
      <c r="W4" s="6">
        <f t="shared" ref="W4:W26" si="3">V4/O4</f>
        <v>0.60606060606060608</v>
      </c>
      <c r="X4">
        <f t="shared" ref="X4:X26" si="4">C4+E4</f>
        <v>35</v>
      </c>
      <c r="Y4" s="6">
        <f t="shared" ref="Y4:Y25" si="5">X4/F4</f>
        <v>0.35353535353535354</v>
      </c>
      <c r="Z4">
        <f t="shared" ref="Z4:Z26" si="6">L4+N4</f>
        <v>38</v>
      </c>
      <c r="AA4" s="6">
        <f t="shared" ref="AA4:AA26" si="7">Z4/O4</f>
        <v>0.38383838383838381</v>
      </c>
      <c r="AB4" s="6">
        <f>(B4/SUM(B4,E4))</f>
        <v>0.63043478260869568</v>
      </c>
      <c r="AC4" s="6">
        <f>(D4/SUM(D4,C4))</f>
        <v>0.4375</v>
      </c>
      <c r="AD4" s="6">
        <f>(K4/SUM(N4,K4))</f>
        <v>0.98305084745762716</v>
      </c>
      <c r="AE4" s="6">
        <f>(M4/SUM(M4,L4))</f>
        <v>5.128205128205128E-2</v>
      </c>
      <c r="AF4" s="6">
        <f>AB4-AD4</f>
        <v>-0.35261606484893149</v>
      </c>
      <c r="AG4" s="6">
        <f>AC4-AE4</f>
        <v>0.38621794871794873</v>
      </c>
      <c r="AH4" s="6">
        <f>AD4-AB4</f>
        <v>0.35261606484893149</v>
      </c>
      <c r="AI4" s="6">
        <f>AE4-AC4</f>
        <v>-0.38621794871794873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21</v>
      </c>
      <c r="C5">
        <f>COUNTIFS('2way'!$A$3:$A$7690,"&gt;  50% ",'2way'!$Y$3:$Y$7690,"N",'2way'!$S$3:$S$7690,"=" &amp; A5)</f>
        <v>17</v>
      </c>
      <c r="D5">
        <f>COUNTIFS('2way'!$B$3:$B$7690,"&gt;  50% ",'2way'!$Y$3:$Y$7690,"N",'2way'!$S$3:$S$7690,"=" &amp;A5)</f>
        <v>13</v>
      </c>
      <c r="E5">
        <f>COUNTIFS('2way'!$B$3:$B$7690,"&gt;  50% ",'2way'!$Y$3:$Y$7690,"Y",'2way'!$S$3:$S$7690,"=" &amp;A5)</f>
        <v>21</v>
      </c>
      <c r="F5">
        <f>COUNTIF('2way'!S3:S7690,"=" &amp;A5)</f>
        <v>72</v>
      </c>
      <c r="G5" s="6">
        <f t="shared" ref="G5:G25" si="8">((B5/(SUM(B5,E5))))</f>
        <v>0.5</v>
      </c>
      <c r="H5" s="6">
        <f t="shared" ref="H5:H26" si="9">C5/F5</f>
        <v>0.2361111111111111</v>
      </c>
      <c r="I5" s="6">
        <f t="shared" ref="I5:I25" si="10">((D5/(SUM(D5,C5))))</f>
        <v>0.43333333333333335</v>
      </c>
      <c r="J5" s="6">
        <f t="shared" ref="J5:J25" si="11">((E5/(SUM(D5,C5))))</f>
        <v>0.7</v>
      </c>
      <c r="K5">
        <f>COUNTIFS('2way'!$M$3:$M$7690,"&gt;  50% ",'2way'!$Y$3:$Y$7690,"Y",'2way'!$S$3:$S$7690,"=" &amp;A5)</f>
        <v>37</v>
      </c>
      <c r="L5">
        <f>COUNTIFS('2way'!$M$3:$M$7690,"&gt;  50% ",'2way'!$Y$3:$Y$7690,"N",'2way'!$S$3:$S$7690,"=" &amp;A5)</f>
        <v>25</v>
      </c>
      <c r="M5">
        <f>COUNTIFS('2way'!$N$3:$N$7690,"&gt;  50% ",'2way'!$Y$3:$Y$7690,"N",'2way'!$S$3:$S$7690,"=" &amp;A5)</f>
        <v>5</v>
      </c>
      <c r="N5">
        <f>COUNTIFS('2way'!$N$3:$N$7690,"&gt;  50% ",'2way'!$Y$3:$Y$7690,"Y",'2way'!$S$3:$S$7690,"=" &amp;A5)</f>
        <v>5</v>
      </c>
      <c r="O5">
        <f>COUNTIF('2way'!S3:S7690,"=" &amp;A5)</f>
        <v>72</v>
      </c>
      <c r="P5" s="6">
        <f t="shared" ref="P5:P25" si="12">((K5/(SUM(K5,N5))))</f>
        <v>0.88095238095238093</v>
      </c>
      <c r="Q5" s="6">
        <f t="shared" ref="Q5:Q25" si="13">((L5/(SUM(K5,N5))))</f>
        <v>0.59523809523809523</v>
      </c>
      <c r="R5" s="6">
        <f t="shared" ref="R5:R25" si="14">((M5/(SUM(M5,L5))))</f>
        <v>0.16666666666666666</v>
      </c>
      <c r="S5" s="6">
        <f t="shared" ref="S5:S25" si="15">((N5/(SUM(M5,L5))))</f>
        <v>0.16666666666666666</v>
      </c>
      <c r="T5">
        <f t="shared" si="0"/>
        <v>34</v>
      </c>
      <c r="U5" s="6">
        <f t="shared" si="1"/>
        <v>0.47222222222222221</v>
      </c>
      <c r="V5">
        <f t="shared" si="2"/>
        <v>42</v>
      </c>
      <c r="W5" s="6">
        <f t="shared" si="3"/>
        <v>0.58333333333333337</v>
      </c>
      <c r="X5">
        <f t="shared" si="4"/>
        <v>38</v>
      </c>
      <c r="Y5" s="6">
        <f t="shared" si="5"/>
        <v>0.52777777777777779</v>
      </c>
      <c r="Z5">
        <f t="shared" si="6"/>
        <v>30</v>
      </c>
      <c r="AA5" s="6">
        <f t="shared" si="7"/>
        <v>0.41666666666666669</v>
      </c>
      <c r="AB5" s="6">
        <f t="shared" ref="AB5:AB25" si="16">(B5/SUM(B5,E5))</f>
        <v>0.5</v>
      </c>
      <c r="AC5" s="6">
        <f t="shared" ref="AC5:AC25" si="17">(D5/SUM(D5,C5))</f>
        <v>0.43333333333333335</v>
      </c>
      <c r="AD5" s="6">
        <f t="shared" ref="AD5:AD25" si="18">(K5/SUM(N5,K5))</f>
        <v>0.88095238095238093</v>
      </c>
      <c r="AE5" s="6">
        <f t="shared" ref="AE5:AE25" si="19">(M5/SUM(M5,L5))</f>
        <v>0.16666666666666666</v>
      </c>
      <c r="AF5" s="6">
        <f t="shared" ref="AF5:AF25" si="20">AB5-AD5</f>
        <v>-0.38095238095238093</v>
      </c>
      <c r="AG5" s="6">
        <f t="shared" ref="AG5:AG25" si="21">AC5-AE5</f>
        <v>0.26666666666666672</v>
      </c>
      <c r="AH5" s="6">
        <f t="shared" ref="AH5:AH25" si="22">AD5-AB5</f>
        <v>0.38095238095238093</v>
      </c>
      <c r="AI5" s="6">
        <f t="shared" ref="AI5:AI25" si="23">AE5-AC5</f>
        <v>-0.26666666666666672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26</v>
      </c>
      <c r="C6">
        <f>COUNTIFS('2way'!$A$3:$A$7690,"&gt;  50% ",'2way'!$Y$3:$Y$7690,"N",'2way'!$S$3:$S$7690,"=" &amp; A6)</f>
        <v>15</v>
      </c>
      <c r="D6">
        <f>COUNTIFS('2way'!$B$3:$B$7690,"&gt;  50% ",'2way'!$Y$3:$Y$7690,"N",'2way'!$S$3:$S$7690,"=" &amp;A6)</f>
        <v>9</v>
      </c>
      <c r="E6">
        <f>COUNTIFS('2way'!$B$3:$B$7690,"&gt;  50% ",'2way'!$Y$3:$Y$7690,"Y",'2way'!$S$3:$S$7690,"=" &amp;A6)</f>
        <v>13</v>
      </c>
      <c r="F6">
        <f>COUNTIF('2way'!S4:S7691,"=" &amp;A6)</f>
        <v>90</v>
      </c>
      <c r="G6" s="6">
        <f t="shared" si="8"/>
        <v>0.66666666666666663</v>
      </c>
      <c r="H6" s="6">
        <f t="shared" si="9"/>
        <v>0.16666666666666666</v>
      </c>
      <c r="I6" s="6">
        <f t="shared" si="10"/>
        <v>0.375</v>
      </c>
      <c r="J6" s="6">
        <f t="shared" si="11"/>
        <v>0.54166666666666663</v>
      </c>
      <c r="K6">
        <f>COUNTIFS('2way'!$M$3:$M$7690,"&gt;  50% ",'2way'!$Y$3:$Y$7690,"Y",'2way'!$S$3:$S$7690,"=" &amp;A6)</f>
        <v>50</v>
      </c>
      <c r="L6">
        <f>COUNTIFS('2way'!$M$3:$M$7690,"&gt;  50% ",'2way'!$Y$3:$Y$7690,"N",'2way'!$S$3:$S$7690,"=" &amp;A6)</f>
        <v>31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5</v>
      </c>
      <c r="O6">
        <f>COUNTIF('2way'!S4:S7691,"=" &amp;A6)</f>
        <v>90</v>
      </c>
      <c r="P6" s="6">
        <f t="shared" si="12"/>
        <v>0.90909090909090906</v>
      </c>
      <c r="Q6" s="6">
        <f t="shared" si="13"/>
        <v>0.5636363636363636</v>
      </c>
      <c r="R6" s="6">
        <f t="shared" si="14"/>
        <v>8.8235294117647065E-2</v>
      </c>
      <c r="S6" s="6">
        <f t="shared" si="15"/>
        <v>0.14705882352941177</v>
      </c>
      <c r="T6">
        <f t="shared" si="0"/>
        <v>35</v>
      </c>
      <c r="U6" s="6">
        <f t="shared" si="1"/>
        <v>0.3888888888888889</v>
      </c>
      <c r="V6">
        <f t="shared" si="2"/>
        <v>53</v>
      </c>
      <c r="W6" s="6">
        <f t="shared" si="3"/>
        <v>0.58888888888888891</v>
      </c>
      <c r="X6">
        <f t="shared" si="4"/>
        <v>28</v>
      </c>
      <c r="Y6" s="6">
        <f t="shared" si="5"/>
        <v>0.31111111111111112</v>
      </c>
      <c r="Z6">
        <f t="shared" si="6"/>
        <v>36</v>
      </c>
      <c r="AA6" s="6">
        <f t="shared" si="7"/>
        <v>0.4</v>
      </c>
      <c r="AB6" s="6">
        <f t="shared" si="16"/>
        <v>0.66666666666666663</v>
      </c>
      <c r="AC6" s="6">
        <f t="shared" si="17"/>
        <v>0.375</v>
      </c>
      <c r="AD6" s="6">
        <f t="shared" si="18"/>
        <v>0.90909090909090906</v>
      </c>
      <c r="AE6" s="6">
        <f t="shared" si="19"/>
        <v>8.8235294117647065E-2</v>
      </c>
      <c r="AF6" s="6">
        <f t="shared" si="20"/>
        <v>-0.24242424242424243</v>
      </c>
      <c r="AG6" s="6">
        <f t="shared" si="21"/>
        <v>0.28676470588235292</v>
      </c>
      <c r="AH6" s="6">
        <f t="shared" si="22"/>
        <v>0.24242424242424243</v>
      </c>
      <c r="AI6" s="6">
        <f t="shared" si="23"/>
        <v>-0.28676470588235292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23</v>
      </c>
      <c r="C7">
        <f>COUNTIFS('2way'!$A$3:$A$7690,"&gt;  50% ",'2way'!$Y$3:$Y$7690,"N",'2way'!$S$3:$S$7690,"=" &amp; A7)</f>
        <v>19</v>
      </c>
      <c r="D7">
        <f>COUNTIFS('2way'!$B$3:$B$7690,"&gt;  50% ",'2way'!$Y$3:$Y$7690,"N",'2way'!$S$3:$S$7690,"=" &amp;A7)</f>
        <v>20</v>
      </c>
      <c r="E7">
        <f>COUNTIFS('2way'!$B$3:$B$7690,"&gt;  50% ",'2way'!$Y$3:$Y$7690,"Y",'2way'!$S$3:$S$7690,"=" &amp;A7)</f>
        <v>18</v>
      </c>
      <c r="F7">
        <f>COUNTIF('2way'!S5:S7692,"=" &amp;A7)</f>
        <v>80</v>
      </c>
      <c r="G7" s="6">
        <f t="shared" si="8"/>
        <v>0.56097560975609762</v>
      </c>
      <c r="H7" s="6">
        <f t="shared" si="9"/>
        <v>0.23749999999999999</v>
      </c>
      <c r="I7" s="6">
        <f t="shared" si="10"/>
        <v>0.51282051282051277</v>
      </c>
      <c r="J7" s="6">
        <f t="shared" si="11"/>
        <v>0.46153846153846156</v>
      </c>
      <c r="K7">
        <f>COUNTIFS('2way'!$M$3:$M$7690,"&gt;  50% ",'2way'!$Y$3:$Y$7690,"Y",'2way'!$S$3:$S$7690,"=" &amp;A7)</f>
        <v>25</v>
      </c>
      <c r="L7">
        <f>COUNTIFS('2way'!$M$3:$M$7690,"&gt;  50% ",'2way'!$Y$3:$Y$7690,"N",'2way'!$S$3:$S$7690,"=" &amp;A7)</f>
        <v>18</v>
      </c>
      <c r="M7">
        <f>COUNTIFS('2way'!$N$3:$N$7690,"&gt;  50% ",'2way'!$Y$3:$Y$7690,"N",'2way'!$S$3:$S$7690,"=" &amp;A7)</f>
        <v>20</v>
      </c>
      <c r="N7">
        <f>COUNTIFS('2way'!$N$3:$N$7690,"&gt;  50% ",'2way'!$Y$3:$Y$7690,"Y",'2way'!$S$3:$S$7690,"=" &amp;A7)</f>
        <v>16</v>
      </c>
      <c r="O7">
        <f>COUNTIF('2way'!S5:S7692,"=" &amp;A7)</f>
        <v>80</v>
      </c>
      <c r="P7" s="6">
        <f t="shared" si="12"/>
        <v>0.6097560975609756</v>
      </c>
      <c r="Q7" s="6">
        <f t="shared" si="13"/>
        <v>0.43902439024390244</v>
      </c>
      <c r="R7" s="6">
        <f t="shared" si="14"/>
        <v>0.52631578947368418</v>
      </c>
      <c r="S7" s="6">
        <f t="shared" si="15"/>
        <v>0.42105263157894735</v>
      </c>
      <c r="T7">
        <f t="shared" si="0"/>
        <v>43</v>
      </c>
      <c r="U7" s="6">
        <f t="shared" si="1"/>
        <v>0.53749999999999998</v>
      </c>
      <c r="V7">
        <f t="shared" si="2"/>
        <v>45</v>
      </c>
      <c r="W7" s="6">
        <f t="shared" si="3"/>
        <v>0.5625</v>
      </c>
      <c r="X7">
        <f t="shared" si="4"/>
        <v>37</v>
      </c>
      <c r="Y7" s="6">
        <f t="shared" si="5"/>
        <v>0.46250000000000002</v>
      </c>
      <c r="Z7">
        <f t="shared" si="6"/>
        <v>34</v>
      </c>
      <c r="AA7" s="6">
        <f t="shared" si="7"/>
        <v>0.42499999999999999</v>
      </c>
      <c r="AB7" s="6">
        <f t="shared" si="16"/>
        <v>0.56097560975609762</v>
      </c>
      <c r="AC7" s="6">
        <f t="shared" si="17"/>
        <v>0.51282051282051277</v>
      </c>
      <c r="AD7" s="6">
        <f t="shared" si="18"/>
        <v>0.6097560975609756</v>
      </c>
      <c r="AE7" s="6">
        <f t="shared" si="19"/>
        <v>0.52631578947368418</v>
      </c>
      <c r="AF7" s="6">
        <f t="shared" si="20"/>
        <v>-4.8780487804877981E-2</v>
      </c>
      <c r="AG7" s="6">
        <f t="shared" si="21"/>
        <v>-1.3495276653171406E-2</v>
      </c>
      <c r="AH7" s="6">
        <f t="shared" si="22"/>
        <v>4.8780487804877981E-2</v>
      </c>
      <c r="AI7" s="6">
        <f t="shared" si="23"/>
        <v>1.3495276653171406E-2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20</v>
      </c>
      <c r="C8">
        <f>COUNTIFS('2way'!$A$3:$A$7690,"&gt;  50% ",'2way'!$Y$3:$Y$7690,"N",'2way'!$S$3:$S$7690,"=" &amp; A8)</f>
        <v>13</v>
      </c>
      <c r="D8">
        <f>COUNTIFS('2way'!$B$3:$B$7690,"&gt;  50% ",'2way'!$Y$3:$Y$7690,"N",'2way'!$S$3:$S$7690,"=" &amp;A8)</f>
        <v>60</v>
      </c>
      <c r="E8">
        <f>COUNTIFS('2way'!$B$3:$B$7690,"&gt;  50% ",'2way'!$Y$3:$Y$7690,"Y",'2way'!$S$3:$S$7690,"=" &amp;A8)</f>
        <v>51</v>
      </c>
      <c r="F8">
        <f>COUNTIF('2way'!S6:S7693,"=" &amp;A8)</f>
        <v>144</v>
      </c>
      <c r="G8" s="6">
        <f t="shared" si="8"/>
        <v>0.28169014084507044</v>
      </c>
      <c r="H8" s="6">
        <f t="shared" si="9"/>
        <v>9.0277777777777776E-2</v>
      </c>
      <c r="I8" s="6">
        <f t="shared" si="10"/>
        <v>0.82191780821917804</v>
      </c>
      <c r="J8" s="6">
        <f t="shared" si="11"/>
        <v>0.69863013698630139</v>
      </c>
      <c r="K8">
        <f>COUNTIFS('2way'!$M$3:$M$7690,"&gt;  50% ",'2way'!$Y$3:$Y$7690,"Y",'2way'!$S$3:$S$7690,"=" &amp;A8)</f>
        <v>9</v>
      </c>
      <c r="L8">
        <f>COUNTIFS('2way'!$M$3:$M$7690,"&gt;  50% ",'2way'!$Y$3:$Y$7690,"N",'2way'!$S$3:$S$7690,"=" &amp;A8)</f>
        <v>6</v>
      </c>
      <c r="M8">
        <f>COUNTIFS('2way'!$N$3:$N$7690,"&gt;  50% ",'2way'!$Y$3:$Y$7690,"N",'2way'!$S$3:$S$7690,"=" &amp;A8)</f>
        <v>66</v>
      </c>
      <c r="N8">
        <f>COUNTIFS('2way'!$N$3:$N$7690,"&gt;  50% ",'2way'!$Y$3:$Y$7690,"Y",'2way'!$S$3:$S$7690,"=" &amp;A8)</f>
        <v>62</v>
      </c>
      <c r="O8">
        <f>COUNTIF('2way'!S6:S7693,"=" &amp;A8)</f>
        <v>144</v>
      </c>
      <c r="P8" s="6">
        <f t="shared" si="12"/>
        <v>0.12676056338028169</v>
      </c>
      <c r="Q8" s="6">
        <f t="shared" si="13"/>
        <v>8.4507042253521125E-2</v>
      </c>
      <c r="R8" s="6">
        <f t="shared" si="14"/>
        <v>0.91666666666666663</v>
      </c>
      <c r="S8" s="6">
        <f t="shared" si="15"/>
        <v>0.86111111111111116</v>
      </c>
      <c r="T8">
        <f t="shared" si="0"/>
        <v>80</v>
      </c>
      <c r="U8" s="6">
        <f t="shared" si="1"/>
        <v>0.55555555555555558</v>
      </c>
      <c r="V8">
        <f t="shared" si="2"/>
        <v>75</v>
      </c>
      <c r="W8" s="6">
        <f t="shared" si="3"/>
        <v>0.52083333333333337</v>
      </c>
      <c r="X8">
        <f t="shared" si="4"/>
        <v>64</v>
      </c>
      <c r="Y8" s="6">
        <f t="shared" si="5"/>
        <v>0.44444444444444442</v>
      </c>
      <c r="Z8">
        <f t="shared" si="6"/>
        <v>68</v>
      </c>
      <c r="AA8" s="6">
        <f t="shared" si="7"/>
        <v>0.47222222222222221</v>
      </c>
      <c r="AB8" s="6">
        <f t="shared" si="16"/>
        <v>0.28169014084507044</v>
      </c>
      <c r="AC8" s="6">
        <f t="shared" si="17"/>
        <v>0.82191780821917804</v>
      </c>
      <c r="AD8" s="6">
        <f t="shared" si="18"/>
        <v>0.12676056338028169</v>
      </c>
      <c r="AE8" s="6">
        <f t="shared" si="19"/>
        <v>0.91666666666666663</v>
      </c>
      <c r="AF8" s="6">
        <f t="shared" si="20"/>
        <v>0.15492957746478875</v>
      </c>
      <c r="AG8" s="6">
        <f t="shared" si="21"/>
        <v>-9.4748858447488593E-2</v>
      </c>
      <c r="AH8" s="6">
        <f t="shared" si="22"/>
        <v>-0.15492957746478875</v>
      </c>
      <c r="AI8" s="6">
        <f t="shared" si="23"/>
        <v>9.4748858447488593E-2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36</v>
      </c>
      <c r="C9">
        <f>COUNTIFS('2way'!$A$3:$A$7690,"&gt;  50% ",'2way'!$Y$3:$Y$7690,"N",'2way'!$S$3:$S$7690,"=" &amp; A9)</f>
        <v>27</v>
      </c>
      <c r="D9">
        <f>COUNTIFS('2way'!$B$3:$B$7690,"&gt;  50% ",'2way'!$Y$3:$Y$7690,"N",'2way'!$S$3:$S$7690,"=" &amp;A9)</f>
        <v>38</v>
      </c>
      <c r="E9">
        <f>COUNTIFS('2way'!$B$3:$B$7690,"&gt;  50% ",'2way'!$Y$3:$Y$7690,"Y",'2way'!$S$3:$S$7690,"=" &amp;A9)</f>
        <v>43</v>
      </c>
      <c r="F9">
        <f>COUNTIF('2way'!S7:S7694,"=" &amp;A9)</f>
        <v>144</v>
      </c>
      <c r="G9" s="6">
        <f t="shared" si="8"/>
        <v>0.45569620253164556</v>
      </c>
      <c r="H9" s="6">
        <f t="shared" si="9"/>
        <v>0.1875</v>
      </c>
      <c r="I9" s="6">
        <f t="shared" si="10"/>
        <v>0.58461538461538465</v>
      </c>
      <c r="J9" s="6">
        <f t="shared" si="11"/>
        <v>0.66153846153846152</v>
      </c>
      <c r="K9">
        <f>COUNTIFS('2way'!$M$3:$M$7690,"&gt;  50% ",'2way'!$Y$3:$Y$7690,"Y",'2way'!$S$3:$S$7690,"=" &amp;A9)</f>
        <v>15</v>
      </c>
      <c r="L9">
        <f>COUNTIFS('2way'!$M$3:$M$7690,"&gt;  50% ",'2way'!$Y$3:$Y$7690,"N",'2way'!$S$3:$S$7690,"=" &amp;A9)</f>
        <v>16</v>
      </c>
      <c r="M9">
        <f>COUNTIFS('2way'!$N$3:$N$7690,"&gt;  50% ",'2way'!$Y$3:$Y$7690,"N",'2way'!$S$3:$S$7690,"=" &amp;A9)</f>
        <v>49</v>
      </c>
      <c r="N9">
        <f>COUNTIFS('2way'!$N$3:$N$7690,"&gt;  50% ",'2way'!$Y$3:$Y$7690,"Y",'2way'!$S$3:$S$7690,"=" &amp;A9)</f>
        <v>63</v>
      </c>
      <c r="O9">
        <f>COUNTIF('2way'!S7:S7694,"=" &amp;A9)</f>
        <v>144</v>
      </c>
      <c r="P9" s="6">
        <f t="shared" si="12"/>
        <v>0.19230769230769232</v>
      </c>
      <c r="Q9" s="6">
        <f t="shared" si="13"/>
        <v>0.20512820512820512</v>
      </c>
      <c r="R9" s="6">
        <f t="shared" si="14"/>
        <v>0.75384615384615383</v>
      </c>
      <c r="S9" s="6">
        <f t="shared" si="15"/>
        <v>0.96923076923076923</v>
      </c>
      <c r="T9">
        <f t="shared" si="0"/>
        <v>74</v>
      </c>
      <c r="U9" s="6">
        <f t="shared" si="1"/>
        <v>0.51388888888888884</v>
      </c>
      <c r="V9">
        <f t="shared" si="2"/>
        <v>64</v>
      </c>
      <c r="W9" s="6">
        <f t="shared" si="3"/>
        <v>0.44444444444444442</v>
      </c>
      <c r="X9">
        <f t="shared" si="4"/>
        <v>70</v>
      </c>
      <c r="Y9" s="6">
        <f t="shared" si="5"/>
        <v>0.4861111111111111</v>
      </c>
      <c r="Z9">
        <f t="shared" si="6"/>
        <v>79</v>
      </c>
      <c r="AA9" s="6">
        <f t="shared" si="7"/>
        <v>0.54861111111111116</v>
      </c>
      <c r="AB9" s="6">
        <f t="shared" si="16"/>
        <v>0.45569620253164556</v>
      </c>
      <c r="AC9" s="6">
        <f t="shared" si="17"/>
        <v>0.58461538461538465</v>
      </c>
      <c r="AD9" s="6">
        <f t="shared" si="18"/>
        <v>0.19230769230769232</v>
      </c>
      <c r="AE9" s="6">
        <f t="shared" si="19"/>
        <v>0.75384615384615383</v>
      </c>
      <c r="AF9" s="6">
        <f t="shared" si="20"/>
        <v>0.26338851022395326</v>
      </c>
      <c r="AG9" s="6">
        <f t="shared" si="21"/>
        <v>-0.16923076923076918</v>
      </c>
      <c r="AH9" s="6">
        <f t="shared" si="22"/>
        <v>-0.26338851022395326</v>
      </c>
      <c r="AI9" s="6">
        <f t="shared" si="23"/>
        <v>0.16923076923076918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18</v>
      </c>
      <c r="C10">
        <f>COUNTIFS('2way'!$A$3:$A$7690,"&gt;  50% ",'2way'!$Y$3:$Y$7690,"N",'2way'!$S$3:$S$7690,"=" &amp; A10)</f>
        <v>17</v>
      </c>
      <c r="D10">
        <f>COUNTIFS('2way'!$B$3:$B$7690,"&gt;  50% ",'2way'!$Y$3:$Y$7690,"N",'2way'!$S$3:$S$7690,"=" &amp;A10)</f>
        <v>63</v>
      </c>
      <c r="E10">
        <f>COUNTIFS('2way'!$B$3:$B$7690,"&gt;  50% ",'2way'!$Y$3:$Y$7690,"Y",'2way'!$S$3:$S$7690,"=" &amp;A10)</f>
        <v>43</v>
      </c>
      <c r="F10">
        <f>COUNTIF('2way'!S8:S7695,"=" &amp;A10)</f>
        <v>143</v>
      </c>
      <c r="G10" s="6">
        <f t="shared" si="8"/>
        <v>0.29508196721311475</v>
      </c>
      <c r="H10" s="6">
        <f t="shared" si="9"/>
        <v>0.11888111888111888</v>
      </c>
      <c r="I10" s="6">
        <f t="shared" si="10"/>
        <v>0.78749999999999998</v>
      </c>
      <c r="J10" s="6">
        <f t="shared" si="11"/>
        <v>0.53749999999999998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75</v>
      </c>
      <c r="N10">
        <f>COUNTIFS('2way'!$N$3:$N$7690,"&gt;  50% ",'2way'!$Y$3:$Y$7690,"Y",'2way'!$S$3:$S$7690,"=" &amp;A10)</f>
        <v>55</v>
      </c>
      <c r="O10">
        <f>COUNTIF('2way'!S8:S7695,"=" &amp;A10)</f>
        <v>143</v>
      </c>
      <c r="P10" s="6">
        <f t="shared" si="12"/>
        <v>9.8360655737704916E-2</v>
      </c>
      <c r="Q10" s="6">
        <f t="shared" si="13"/>
        <v>8.1967213114754092E-2</v>
      </c>
      <c r="R10" s="6">
        <f t="shared" si="14"/>
        <v>0.9375</v>
      </c>
      <c r="S10" s="6">
        <f t="shared" si="15"/>
        <v>0.6875</v>
      </c>
      <c r="T10">
        <f t="shared" si="0"/>
        <v>81</v>
      </c>
      <c r="U10" s="6">
        <f t="shared" si="1"/>
        <v>0.56643356643356646</v>
      </c>
      <c r="V10">
        <f t="shared" si="2"/>
        <v>81</v>
      </c>
      <c r="W10" s="6">
        <f t="shared" si="3"/>
        <v>0.56643356643356646</v>
      </c>
      <c r="X10">
        <f t="shared" si="4"/>
        <v>60</v>
      </c>
      <c r="Y10" s="6">
        <f t="shared" si="5"/>
        <v>0.41958041958041958</v>
      </c>
      <c r="Z10">
        <f t="shared" si="6"/>
        <v>60</v>
      </c>
      <c r="AA10" s="6">
        <f t="shared" si="7"/>
        <v>0.41958041958041958</v>
      </c>
      <c r="AB10" s="6">
        <f t="shared" si="16"/>
        <v>0.29508196721311475</v>
      </c>
      <c r="AC10" s="6">
        <f t="shared" si="17"/>
        <v>0.78749999999999998</v>
      </c>
      <c r="AD10" s="6">
        <f t="shared" si="18"/>
        <v>9.8360655737704916E-2</v>
      </c>
      <c r="AE10" s="6">
        <f t="shared" si="19"/>
        <v>0.9375</v>
      </c>
      <c r="AF10" s="6">
        <f t="shared" si="20"/>
        <v>0.19672131147540983</v>
      </c>
      <c r="AG10" s="6">
        <f t="shared" si="21"/>
        <v>-0.15000000000000002</v>
      </c>
      <c r="AH10" s="6">
        <f t="shared" si="22"/>
        <v>-0.19672131147540983</v>
      </c>
      <c r="AI10" s="6">
        <f t="shared" si="23"/>
        <v>0.15000000000000002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29</v>
      </c>
      <c r="C11">
        <f>COUNTIFS('2way'!$A$3:$A$7690,"&gt;  50% ",'2way'!$Y$3:$Y$7690,"N",'2way'!$S$3:$S$7690,"=" &amp; A11)</f>
        <v>26</v>
      </c>
      <c r="D11">
        <f>COUNTIFS('2way'!$B$3:$B$7690,"&gt;  50% ",'2way'!$Y$3:$Y$7690,"N",'2way'!$S$3:$S$7690,"=" &amp;A11)</f>
        <v>28</v>
      </c>
      <c r="E11">
        <f>COUNTIFS('2way'!$B$3:$B$7690,"&gt;  50% ",'2way'!$Y$3:$Y$7690,"Y",'2way'!$S$3:$S$7690,"=" &amp;A11)</f>
        <v>33</v>
      </c>
      <c r="F11">
        <f>COUNTIF('2way'!S9:S7696,"=" &amp;A11)</f>
        <v>118</v>
      </c>
      <c r="G11" s="6">
        <f t="shared" si="8"/>
        <v>0.46774193548387094</v>
      </c>
      <c r="H11" s="6">
        <f t="shared" si="9"/>
        <v>0.22033898305084745</v>
      </c>
      <c r="I11" s="6">
        <f t="shared" si="10"/>
        <v>0.51851851851851849</v>
      </c>
      <c r="J11" s="6">
        <f t="shared" si="11"/>
        <v>0.61111111111111116</v>
      </c>
      <c r="K11">
        <f>COUNTIFS('2way'!$M$3:$M$7690,"&gt;  50% ",'2way'!$Y$3:$Y$7690,"Y",'2way'!$S$3:$S$7690,"=" &amp;A11)</f>
        <v>51</v>
      </c>
      <c r="L11">
        <f>COUNTIFS('2way'!$M$3:$M$7690,"&gt;  50% ",'2way'!$Y$3:$Y$7690,"N",'2way'!$S$3:$S$7690,"=" &amp;A11)</f>
        <v>44</v>
      </c>
      <c r="M11">
        <f>COUNTIFS('2way'!$N$3:$N$7690,"&gt;  50% ",'2way'!$Y$3:$Y$7690,"N",'2way'!$S$3:$S$7690,"=" &amp;A11)</f>
        <v>10</v>
      </c>
      <c r="N11">
        <f>COUNTIFS('2way'!$N$3:$N$7690,"&gt;  50% ",'2way'!$Y$3:$Y$7690,"Y",'2way'!$S$3:$S$7690,"=" &amp;A11)</f>
        <v>12</v>
      </c>
      <c r="O11">
        <f>COUNTIF('2way'!S9:S7696,"=" &amp;A11)</f>
        <v>118</v>
      </c>
      <c r="P11" s="6">
        <f t="shared" si="12"/>
        <v>0.80952380952380953</v>
      </c>
      <c r="Q11" s="6">
        <f t="shared" si="13"/>
        <v>0.69841269841269837</v>
      </c>
      <c r="R11" s="6">
        <f t="shared" si="14"/>
        <v>0.18518518518518517</v>
      </c>
      <c r="S11" s="6">
        <f t="shared" si="15"/>
        <v>0.22222222222222221</v>
      </c>
      <c r="T11">
        <f t="shared" si="0"/>
        <v>57</v>
      </c>
      <c r="U11" s="6">
        <f t="shared" si="1"/>
        <v>0.48305084745762711</v>
      </c>
      <c r="V11">
        <f t="shared" si="2"/>
        <v>61</v>
      </c>
      <c r="W11" s="6">
        <f t="shared" si="3"/>
        <v>0.51694915254237284</v>
      </c>
      <c r="X11">
        <f t="shared" si="4"/>
        <v>59</v>
      </c>
      <c r="Y11" s="6">
        <f t="shared" si="5"/>
        <v>0.5</v>
      </c>
      <c r="Z11">
        <f t="shared" si="6"/>
        <v>56</v>
      </c>
      <c r="AA11" s="6">
        <f t="shared" si="7"/>
        <v>0.47457627118644069</v>
      </c>
      <c r="AB11" s="6">
        <f t="shared" si="16"/>
        <v>0.46774193548387094</v>
      </c>
      <c r="AC11" s="6">
        <f t="shared" si="17"/>
        <v>0.51851851851851849</v>
      </c>
      <c r="AD11" s="6">
        <f t="shared" si="18"/>
        <v>0.80952380952380953</v>
      </c>
      <c r="AE11" s="6">
        <f t="shared" si="19"/>
        <v>0.18518518518518517</v>
      </c>
      <c r="AF11" s="6">
        <f t="shared" si="20"/>
        <v>-0.34178187403993859</v>
      </c>
      <c r="AG11" s="6">
        <f t="shared" si="21"/>
        <v>0.33333333333333331</v>
      </c>
      <c r="AH11" s="6">
        <f t="shared" si="22"/>
        <v>0.34178187403993859</v>
      </c>
      <c r="AI11" s="6">
        <f t="shared" si="23"/>
        <v>-0.33333333333333331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25</v>
      </c>
      <c r="C12">
        <f>COUNTIFS('2way'!$A$3:$A$7690,"&gt;  50% ",'2way'!$Y$3:$Y$7690,"N",'2way'!$S$3:$S$7690,"=" &amp; A12)</f>
        <v>27</v>
      </c>
      <c r="D12">
        <f>COUNTIFS('2way'!$B$3:$B$7690,"&gt;  50% ",'2way'!$Y$3:$Y$7690,"N",'2way'!$S$3:$S$7690,"=" &amp;A12)</f>
        <v>24</v>
      </c>
      <c r="E12">
        <f>COUNTIFS('2way'!$B$3:$B$7690,"&gt;  50% ",'2way'!$Y$3:$Y$7690,"Y",'2way'!$S$3:$S$7690,"=" &amp;A12)</f>
        <v>23</v>
      </c>
      <c r="F12">
        <f>COUNTIF('2way'!S10:S7697,"=" &amp;A12)</f>
        <v>100</v>
      </c>
      <c r="G12" s="6">
        <f t="shared" si="8"/>
        <v>0.52083333333333337</v>
      </c>
      <c r="H12" s="6">
        <f t="shared" si="9"/>
        <v>0.27</v>
      </c>
      <c r="I12" s="6">
        <f t="shared" si="10"/>
        <v>0.47058823529411764</v>
      </c>
      <c r="J12" s="6">
        <f t="shared" si="11"/>
        <v>0.45098039215686275</v>
      </c>
      <c r="K12">
        <f>COUNTIFS('2way'!$M$3:$M$7690,"&gt;  50% ",'2way'!$Y$3:$Y$7690,"Y",'2way'!$S$3:$S$7690,"=" &amp;A12)</f>
        <v>29</v>
      </c>
      <c r="L12">
        <f>COUNTIFS('2way'!$M$3:$M$7690,"&gt;  50% ",'2way'!$Y$3:$Y$7690,"N",'2way'!$S$3:$S$7690,"=" &amp;A12)</f>
        <v>21</v>
      </c>
      <c r="M12">
        <f>COUNTIFS('2way'!$N$3:$N$7690,"&gt;  50% ",'2way'!$Y$3:$Y$7690,"N",'2way'!$S$3:$S$7690,"=" &amp;A12)</f>
        <v>30</v>
      </c>
      <c r="N12">
        <f>COUNTIFS('2way'!$N$3:$N$7690,"&gt;  50% ",'2way'!$Y$3:$Y$7690,"Y",'2way'!$S$3:$S$7690,"=" &amp;A12)</f>
        <v>19</v>
      </c>
      <c r="O12">
        <f>COUNTIF('2way'!S10:S7697,"=" &amp;A12)</f>
        <v>100</v>
      </c>
      <c r="P12" s="6">
        <f t="shared" si="12"/>
        <v>0.60416666666666663</v>
      </c>
      <c r="Q12" s="6">
        <f t="shared" si="13"/>
        <v>0.4375</v>
      </c>
      <c r="R12" s="6">
        <f t="shared" si="14"/>
        <v>0.58823529411764708</v>
      </c>
      <c r="S12" s="6">
        <f t="shared" si="15"/>
        <v>0.37254901960784315</v>
      </c>
      <c r="T12">
        <f t="shared" si="0"/>
        <v>49</v>
      </c>
      <c r="U12" s="6">
        <f t="shared" si="1"/>
        <v>0.49</v>
      </c>
      <c r="V12">
        <f t="shared" si="2"/>
        <v>59</v>
      </c>
      <c r="W12" s="6">
        <f t="shared" si="3"/>
        <v>0.59</v>
      </c>
      <c r="X12">
        <f t="shared" si="4"/>
        <v>50</v>
      </c>
      <c r="Y12" s="6">
        <f t="shared" si="5"/>
        <v>0.5</v>
      </c>
      <c r="Z12">
        <f t="shared" si="6"/>
        <v>40</v>
      </c>
      <c r="AA12" s="6">
        <f t="shared" si="7"/>
        <v>0.4</v>
      </c>
      <c r="AB12" s="6">
        <f t="shared" si="16"/>
        <v>0.52083333333333337</v>
      </c>
      <c r="AC12" s="6">
        <f t="shared" si="17"/>
        <v>0.47058823529411764</v>
      </c>
      <c r="AD12" s="6">
        <f t="shared" si="18"/>
        <v>0.60416666666666663</v>
      </c>
      <c r="AE12" s="6">
        <f t="shared" si="19"/>
        <v>0.58823529411764708</v>
      </c>
      <c r="AF12" s="6">
        <f t="shared" si="20"/>
        <v>-8.3333333333333259E-2</v>
      </c>
      <c r="AG12" s="6">
        <f t="shared" si="21"/>
        <v>-0.11764705882352944</v>
      </c>
      <c r="AH12" s="6">
        <f t="shared" si="22"/>
        <v>8.3333333333333259E-2</v>
      </c>
      <c r="AI12" s="6">
        <f t="shared" si="23"/>
        <v>0.11764705882352944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12</v>
      </c>
      <c r="C13">
        <f>COUNTIFS('2way'!$A$3:$A$7690,"&gt;  50% ",'2way'!$Y$3:$Y$7690,"N",'2way'!$S$3:$S$7690,"=" &amp; A13)</f>
        <v>12</v>
      </c>
      <c r="D13">
        <f>COUNTIFS('2way'!$B$3:$B$7690,"&gt;  50% ",'2way'!$Y$3:$Y$7690,"N",'2way'!$S$3:$S$7690,"=" &amp;A13)</f>
        <v>47</v>
      </c>
      <c r="E13">
        <f>COUNTIFS('2way'!$B$3:$B$7690,"&gt;  50% ",'2way'!$Y$3:$Y$7690,"Y",'2way'!$S$3:$S$7690,"=" &amp;A13)</f>
        <v>30</v>
      </c>
      <c r="F13">
        <f>COUNTIF('2way'!S11:S7698,"=" &amp;A13)</f>
        <v>120</v>
      </c>
      <c r="G13" s="6">
        <f t="shared" si="8"/>
        <v>0.2857142857142857</v>
      </c>
      <c r="H13" s="6">
        <f t="shared" si="9"/>
        <v>0.1</v>
      </c>
      <c r="I13" s="6">
        <f t="shared" si="10"/>
        <v>0.79661016949152541</v>
      </c>
      <c r="J13" s="6">
        <f t="shared" si="11"/>
        <v>0.50847457627118642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69</v>
      </c>
      <c r="N13">
        <f>COUNTIFS('2way'!$N$3:$N$7690,"&gt;  50% ",'2way'!$Y$3:$Y$7690,"Y",'2way'!$S$3:$S$7690,"=" &amp;A13)</f>
        <v>48</v>
      </c>
      <c r="O13">
        <f>COUNTIF('2way'!S11:S7698,"=" &amp;A13)</f>
        <v>120</v>
      </c>
      <c r="P13" s="6">
        <f t="shared" si="12"/>
        <v>0</v>
      </c>
      <c r="Q13" s="6">
        <f t="shared" si="13"/>
        <v>4.1666666666666664E-2</v>
      </c>
      <c r="R13" s="6">
        <f t="shared" si="14"/>
        <v>0.971830985915493</v>
      </c>
      <c r="S13" s="6">
        <f t="shared" si="15"/>
        <v>0.676056338028169</v>
      </c>
      <c r="T13">
        <f t="shared" si="0"/>
        <v>59</v>
      </c>
      <c r="U13" s="6">
        <f t="shared" si="1"/>
        <v>0.49166666666666664</v>
      </c>
      <c r="V13">
        <f t="shared" si="2"/>
        <v>69</v>
      </c>
      <c r="W13" s="6">
        <f t="shared" si="3"/>
        <v>0.57499999999999996</v>
      </c>
      <c r="X13">
        <f t="shared" si="4"/>
        <v>42</v>
      </c>
      <c r="Y13" s="6">
        <f t="shared" si="5"/>
        <v>0.35</v>
      </c>
      <c r="Z13">
        <f t="shared" si="6"/>
        <v>50</v>
      </c>
      <c r="AA13" s="6">
        <f t="shared" si="7"/>
        <v>0.41666666666666669</v>
      </c>
      <c r="AB13" s="6">
        <f t="shared" si="16"/>
        <v>0.2857142857142857</v>
      </c>
      <c r="AC13" s="6">
        <f t="shared" si="17"/>
        <v>0.79661016949152541</v>
      </c>
      <c r="AD13" s="6">
        <f t="shared" si="18"/>
        <v>0</v>
      </c>
      <c r="AE13" s="6">
        <f t="shared" si="19"/>
        <v>0.971830985915493</v>
      </c>
      <c r="AF13" s="6">
        <f t="shared" si="20"/>
        <v>0.2857142857142857</v>
      </c>
      <c r="AG13" s="6">
        <f t="shared" si="21"/>
        <v>-0.17522081642396758</v>
      </c>
      <c r="AH13" s="6">
        <f t="shared" si="22"/>
        <v>-0.2857142857142857</v>
      </c>
      <c r="AI13" s="6">
        <f t="shared" si="23"/>
        <v>0.17522081642396758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13</v>
      </c>
      <c r="E14">
        <f>COUNTIFS('2way'!$B$3:$B$7690,"&gt;  50% ",'2way'!$Y$3:$Y$7690,"Y",'2way'!$S$3:$S$7690,"=" &amp;A14)</f>
        <v>17</v>
      </c>
      <c r="F14">
        <f>COUNTIF('2way'!S12:S7699,"=" &amp;A14)</f>
        <v>42</v>
      </c>
      <c r="G14" s="6">
        <f t="shared" si="8"/>
        <v>0.15</v>
      </c>
      <c r="H14" s="6">
        <f t="shared" si="9"/>
        <v>9.5238095238095233E-2</v>
      </c>
      <c r="I14" s="6">
        <f t="shared" si="10"/>
        <v>0.76470588235294112</v>
      </c>
      <c r="J14" s="6">
        <f t="shared" si="11"/>
        <v>1</v>
      </c>
      <c r="K14">
        <f>COUNTIFS('2way'!$M$3:$M$7690,"&gt;  50% ",'2way'!$Y$3:$Y$7690,"Y",'2way'!$S$3:$S$7690,"=" &amp;A14)</f>
        <v>5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17</v>
      </c>
      <c r="N14">
        <f>COUNTIFS('2way'!$N$3:$N$7690,"&gt;  50% ",'2way'!$Y$3:$Y$7690,"Y",'2way'!$S$3:$S$7690,"=" &amp;A14)</f>
        <v>17</v>
      </c>
      <c r="O14">
        <f>COUNTIF('2way'!S12:S7699,"=" &amp;A14)</f>
        <v>42</v>
      </c>
      <c r="P14" s="6">
        <f t="shared" si="12"/>
        <v>0.22727272727272727</v>
      </c>
      <c r="Q14" s="6">
        <f t="shared" si="13"/>
        <v>0.13636363636363635</v>
      </c>
      <c r="R14" s="6">
        <f t="shared" si="14"/>
        <v>0.85</v>
      </c>
      <c r="S14" s="6">
        <f t="shared" si="15"/>
        <v>0.85</v>
      </c>
      <c r="T14">
        <f t="shared" si="0"/>
        <v>16</v>
      </c>
      <c r="U14" s="6">
        <f t="shared" si="1"/>
        <v>0.38095238095238093</v>
      </c>
      <c r="V14">
        <f t="shared" si="2"/>
        <v>22</v>
      </c>
      <c r="W14" s="6">
        <f t="shared" si="3"/>
        <v>0.52380952380952384</v>
      </c>
      <c r="X14">
        <f t="shared" si="4"/>
        <v>21</v>
      </c>
      <c r="Y14" s="6">
        <f t="shared" si="5"/>
        <v>0.5</v>
      </c>
      <c r="Z14">
        <f t="shared" si="6"/>
        <v>20</v>
      </c>
      <c r="AA14" s="6">
        <f t="shared" si="7"/>
        <v>0.47619047619047616</v>
      </c>
      <c r="AB14" s="6">
        <f t="shared" si="16"/>
        <v>0.15</v>
      </c>
      <c r="AC14" s="6">
        <f t="shared" si="17"/>
        <v>0.76470588235294112</v>
      </c>
      <c r="AD14" s="6">
        <f t="shared" si="18"/>
        <v>0.22727272727272727</v>
      </c>
      <c r="AE14" s="6">
        <f t="shared" si="19"/>
        <v>0.85</v>
      </c>
      <c r="AF14" s="6">
        <f t="shared" si="20"/>
        <v>-7.7272727272727271E-2</v>
      </c>
      <c r="AG14" s="6">
        <f t="shared" si="21"/>
        <v>-8.5294117647058854E-2</v>
      </c>
      <c r="AH14" s="6">
        <f t="shared" si="22"/>
        <v>7.7272727272727271E-2</v>
      </c>
      <c r="AI14" s="6">
        <f t="shared" si="23"/>
        <v>8.5294117647058854E-2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34</v>
      </c>
      <c r="C15">
        <f>COUNTIFS('2way'!$A$3:$A$7690,"&gt;  50% ",'2way'!$Y$3:$Y$7690,"N",'2way'!$S$3:$S$7690,"=" &amp; A15)</f>
        <v>21</v>
      </c>
      <c r="D15">
        <f>COUNTIFS('2way'!$B$3:$B$7690,"&gt;  50% ",'2way'!$Y$3:$Y$7690,"N",'2way'!$S$3:$S$7690,"=" &amp;A15)</f>
        <v>6</v>
      </c>
      <c r="E15">
        <f>COUNTIFS('2way'!$B$3:$B$7690,"&gt;  50% ",'2way'!$Y$3:$Y$7690,"Y",'2way'!$S$3:$S$7690,"=" &amp;A15)</f>
        <v>19</v>
      </c>
      <c r="F15">
        <f>COUNTIF('2way'!S13:S7700,"=" &amp;A15)</f>
        <v>80</v>
      </c>
      <c r="G15" s="6">
        <f t="shared" si="8"/>
        <v>0.64150943396226412</v>
      </c>
      <c r="H15" s="6">
        <f t="shared" si="9"/>
        <v>0.26250000000000001</v>
      </c>
      <c r="I15" s="6">
        <f t="shared" si="10"/>
        <v>0.22222222222222221</v>
      </c>
      <c r="J15" s="6">
        <f t="shared" si="11"/>
        <v>0.70370370370370372</v>
      </c>
      <c r="K15">
        <f>COUNTIFS('2way'!$M$3:$M$7690,"&gt;  50% ",'2way'!$Y$3:$Y$7690,"Y",'2way'!$S$3:$S$7690,"=" &amp;A15)</f>
        <v>50</v>
      </c>
      <c r="L15">
        <f>COUNTIFS('2way'!$M$3:$M$7690,"&gt;  50% ",'2way'!$Y$3:$Y$7690,"N",'2way'!$S$3:$S$7690,"=" &amp;A15)</f>
        <v>23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3</v>
      </c>
      <c r="O15">
        <f>COUNTIF('2way'!S13:S7700,"=" &amp;A15)</f>
        <v>80</v>
      </c>
      <c r="P15" s="6">
        <f t="shared" si="12"/>
        <v>0.94339622641509435</v>
      </c>
      <c r="Q15" s="6">
        <f t="shared" si="13"/>
        <v>0.43396226415094341</v>
      </c>
      <c r="R15" s="6">
        <f t="shared" si="14"/>
        <v>0.14814814814814814</v>
      </c>
      <c r="S15" s="6">
        <f t="shared" si="15"/>
        <v>0.1111111111111111</v>
      </c>
      <c r="T15">
        <f t="shared" si="0"/>
        <v>40</v>
      </c>
      <c r="U15" s="6">
        <f t="shared" si="1"/>
        <v>0.5</v>
      </c>
      <c r="V15">
        <f t="shared" si="2"/>
        <v>54</v>
      </c>
      <c r="W15" s="6">
        <f t="shared" si="3"/>
        <v>0.67500000000000004</v>
      </c>
      <c r="X15">
        <f t="shared" si="4"/>
        <v>40</v>
      </c>
      <c r="Y15" s="6">
        <f t="shared" si="5"/>
        <v>0.5</v>
      </c>
      <c r="Z15">
        <f t="shared" si="6"/>
        <v>26</v>
      </c>
      <c r="AA15" s="6">
        <f t="shared" si="7"/>
        <v>0.32500000000000001</v>
      </c>
      <c r="AB15" s="6">
        <f t="shared" si="16"/>
        <v>0.64150943396226412</v>
      </c>
      <c r="AC15" s="6">
        <f t="shared" si="17"/>
        <v>0.22222222222222221</v>
      </c>
      <c r="AD15" s="6">
        <f t="shared" si="18"/>
        <v>0.94339622641509435</v>
      </c>
      <c r="AE15" s="6">
        <f t="shared" si="19"/>
        <v>0.14814814814814814</v>
      </c>
      <c r="AF15" s="6">
        <f t="shared" si="20"/>
        <v>-0.30188679245283023</v>
      </c>
      <c r="AG15" s="6">
        <f t="shared" si="21"/>
        <v>7.407407407407407E-2</v>
      </c>
      <c r="AH15" s="6">
        <f t="shared" si="22"/>
        <v>0.30188679245283023</v>
      </c>
      <c r="AI15" s="6">
        <f t="shared" si="23"/>
        <v>-7.407407407407407E-2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14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26</v>
      </c>
      <c r="E16">
        <f>COUNTIFS('2way'!$B$3:$B$7690,"&gt;  50% ",'2way'!$Y$3:$Y$7690,"Y",'2way'!$S$3:$S$7690,"=" &amp;A16)</f>
        <v>11</v>
      </c>
      <c r="F16">
        <f>COUNTIF('2way'!S14:S7701,"=" &amp;A16)</f>
        <v>79</v>
      </c>
      <c r="G16" s="6">
        <f t="shared" si="8"/>
        <v>0.56000000000000005</v>
      </c>
      <c r="H16" s="6">
        <f t="shared" si="9"/>
        <v>6.3291139240506333E-2</v>
      </c>
      <c r="I16" s="6">
        <f t="shared" si="10"/>
        <v>0.83870967741935487</v>
      </c>
      <c r="J16" s="6">
        <f t="shared" si="11"/>
        <v>0.35483870967741937</v>
      </c>
      <c r="K16">
        <f>COUNTIFS('2way'!$M$3:$M$7690,"&gt;  50% ",'2way'!$Y$3:$Y$7690,"Y",'2way'!$S$3:$S$7690,"=" &amp;A16)</f>
        <v>8</v>
      </c>
      <c r="L16">
        <f>COUNTIFS('2way'!$M$3:$M$7690,"&gt;  50% ",'2way'!$Y$3:$Y$7690,"N",'2way'!$S$3:$S$7690,"=" &amp;A16)</f>
        <v>4</v>
      </c>
      <c r="M16">
        <f>COUNTIFS('2way'!$N$3:$N$7690,"&gt;  50% ",'2way'!$Y$3:$Y$7690,"N",'2way'!$S$3:$S$7690,"=" &amp;A16)</f>
        <v>40</v>
      </c>
      <c r="N16">
        <f>COUNTIFS('2way'!$N$3:$N$7690,"&gt;  50% ",'2way'!$Y$3:$Y$7690,"Y",'2way'!$S$3:$S$7690,"=" &amp;A16)</f>
        <v>27</v>
      </c>
      <c r="O16">
        <f>COUNTIF('2way'!S14:S7701,"=" &amp;A16)</f>
        <v>79</v>
      </c>
      <c r="P16" s="6">
        <f t="shared" si="12"/>
        <v>0.22857142857142856</v>
      </c>
      <c r="Q16" s="6">
        <f t="shared" si="13"/>
        <v>0.11428571428571428</v>
      </c>
      <c r="R16" s="6">
        <f t="shared" si="14"/>
        <v>0.90909090909090906</v>
      </c>
      <c r="S16" s="6">
        <f t="shared" si="15"/>
        <v>0.61363636363636365</v>
      </c>
      <c r="T16">
        <f t="shared" si="0"/>
        <v>40</v>
      </c>
      <c r="U16" s="6">
        <f t="shared" si="1"/>
        <v>0.50632911392405067</v>
      </c>
      <c r="V16">
        <f t="shared" si="2"/>
        <v>48</v>
      </c>
      <c r="W16" s="6">
        <f t="shared" si="3"/>
        <v>0.60759493670886078</v>
      </c>
      <c r="X16">
        <f t="shared" si="4"/>
        <v>16</v>
      </c>
      <c r="Y16" s="6">
        <f t="shared" si="5"/>
        <v>0.20253164556962025</v>
      </c>
      <c r="Z16">
        <f t="shared" si="6"/>
        <v>31</v>
      </c>
      <c r="AA16" s="6">
        <f t="shared" si="7"/>
        <v>0.39240506329113922</v>
      </c>
      <c r="AB16" s="6">
        <f t="shared" si="16"/>
        <v>0.56000000000000005</v>
      </c>
      <c r="AC16" s="6">
        <f t="shared" si="17"/>
        <v>0.83870967741935487</v>
      </c>
      <c r="AD16" s="6">
        <f t="shared" si="18"/>
        <v>0.22857142857142856</v>
      </c>
      <c r="AE16" s="6">
        <f t="shared" si="19"/>
        <v>0.90909090909090906</v>
      </c>
      <c r="AF16" s="6">
        <f t="shared" si="20"/>
        <v>0.33142857142857152</v>
      </c>
      <c r="AG16" s="6">
        <f t="shared" si="21"/>
        <v>-7.038123167155419E-2</v>
      </c>
      <c r="AH16" s="6">
        <f t="shared" si="22"/>
        <v>-0.33142857142857152</v>
      </c>
      <c r="AI16" s="6">
        <f t="shared" si="23"/>
        <v>7.038123167155419E-2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26</v>
      </c>
      <c r="C17">
        <f>COUNTIFS('2way'!$A$3:$A$7690,"&gt;  50% ",'2way'!$Y$3:$Y$7690,"N",'2way'!$S$3:$S$7690,"=" &amp; A17)</f>
        <v>11</v>
      </c>
      <c r="D17">
        <f>COUNTIFS('2way'!$B$3:$B$7690,"&gt;  50% ",'2way'!$Y$3:$Y$7690,"N",'2way'!$S$3:$S$7690,"=" &amp;A17)</f>
        <v>13</v>
      </c>
      <c r="E17">
        <f>COUNTIFS('2way'!$B$3:$B$7690,"&gt;  50% ",'2way'!$Y$3:$Y$7690,"Y",'2way'!$S$3:$S$7690,"=" &amp;A17)</f>
        <v>9</v>
      </c>
      <c r="F17">
        <f>COUNTIF('2way'!S15:S7702,"=" &amp;A17)</f>
        <v>79</v>
      </c>
      <c r="G17" s="6">
        <f t="shared" si="8"/>
        <v>0.74285714285714288</v>
      </c>
      <c r="H17" s="6">
        <f t="shared" si="9"/>
        <v>0.13924050632911392</v>
      </c>
      <c r="I17" s="6">
        <f t="shared" si="10"/>
        <v>0.54166666666666663</v>
      </c>
      <c r="J17" s="6">
        <f t="shared" si="11"/>
        <v>0.375</v>
      </c>
      <c r="K17">
        <f>COUNTIFS('2way'!$M$3:$M$7690,"&gt;  50% ",'2way'!$Y$3:$Y$7690,"Y",'2way'!$S$3:$S$7690,"=" &amp;A17)</f>
        <v>46</v>
      </c>
      <c r="L17">
        <f>COUNTIFS('2way'!$M$3:$M$7690,"&gt;  50% ",'2way'!$Y$3:$Y$7690,"N",'2way'!$S$3:$S$7690,"=" &amp;A17)</f>
        <v>25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1</v>
      </c>
      <c r="O17">
        <f>COUNTIF('2way'!S15:S7702,"=" &amp;A17)</f>
        <v>79</v>
      </c>
      <c r="P17" s="6">
        <f t="shared" si="12"/>
        <v>0.97872340425531912</v>
      </c>
      <c r="Q17" s="6">
        <f t="shared" si="13"/>
        <v>0.53191489361702127</v>
      </c>
      <c r="R17" s="6">
        <f t="shared" si="14"/>
        <v>0.21875</v>
      </c>
      <c r="S17" s="6">
        <f t="shared" si="15"/>
        <v>3.125E-2</v>
      </c>
      <c r="T17">
        <f t="shared" si="0"/>
        <v>39</v>
      </c>
      <c r="U17" s="6">
        <f t="shared" si="1"/>
        <v>0.49367088607594939</v>
      </c>
      <c r="V17">
        <f t="shared" si="2"/>
        <v>53</v>
      </c>
      <c r="W17" s="6">
        <f t="shared" si="3"/>
        <v>0.67088607594936711</v>
      </c>
      <c r="X17">
        <f t="shared" si="4"/>
        <v>20</v>
      </c>
      <c r="Y17" s="6">
        <f t="shared" si="5"/>
        <v>0.25316455696202533</v>
      </c>
      <c r="Z17">
        <f t="shared" si="6"/>
        <v>26</v>
      </c>
      <c r="AA17" s="6">
        <f t="shared" si="7"/>
        <v>0.32911392405063289</v>
      </c>
      <c r="AB17" s="6">
        <f t="shared" si="16"/>
        <v>0.74285714285714288</v>
      </c>
      <c r="AC17" s="6">
        <f t="shared" si="17"/>
        <v>0.54166666666666663</v>
      </c>
      <c r="AD17" s="6">
        <f t="shared" si="18"/>
        <v>0.97872340425531912</v>
      </c>
      <c r="AE17" s="6">
        <f t="shared" si="19"/>
        <v>0.21875</v>
      </c>
      <c r="AF17" s="6">
        <f t="shared" si="20"/>
        <v>-0.23586626139817624</v>
      </c>
      <c r="AG17" s="6">
        <f t="shared" si="21"/>
        <v>0.32291666666666663</v>
      </c>
      <c r="AH17" s="6">
        <f t="shared" si="22"/>
        <v>0.23586626139817624</v>
      </c>
      <c r="AI17" s="6">
        <f t="shared" si="23"/>
        <v>-0.32291666666666663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22</v>
      </c>
      <c r="E18">
        <f>COUNTIFS('2way'!$B$3:$B$7690,"&gt;  50% ",'2way'!$Y$3:$Y$7690,"Y",'2way'!$S$3:$S$7690,"=" &amp;A18)</f>
        <v>14</v>
      </c>
      <c r="F18">
        <f>COUNTIF('2way'!S16:S7703,"=" &amp;A18)</f>
        <v>72</v>
      </c>
      <c r="G18" s="6">
        <f t="shared" si="8"/>
        <v>0.44</v>
      </c>
      <c r="H18" s="6">
        <f t="shared" si="9"/>
        <v>5.5555555555555552E-2</v>
      </c>
      <c r="I18" s="6">
        <f t="shared" si="10"/>
        <v>0.84615384615384615</v>
      </c>
      <c r="J18" s="6">
        <f t="shared" si="11"/>
        <v>0.53846153846153844</v>
      </c>
      <c r="K18">
        <f>COUNTIFS('2way'!$M$3:$M$7690,"&gt;  50% ",'2way'!$Y$3:$Y$7690,"Y",'2way'!$S$3:$S$7690,"=" &amp;A18)</f>
        <v>13</v>
      </c>
      <c r="L18">
        <f>COUNTIFS('2way'!$M$3:$M$7690,"&gt;  50% ",'2way'!$Y$3:$Y$7690,"N",'2way'!$S$3:$S$7690,"=" &amp;A18)</f>
        <v>10</v>
      </c>
      <c r="M18">
        <f>COUNTIFS('2way'!$N$3:$N$7690,"&gt;  50% ",'2way'!$Y$3:$Y$7690,"N",'2way'!$S$3:$S$7690,"=" &amp;A18)</f>
        <v>24</v>
      </c>
      <c r="N18">
        <f>COUNTIFS('2way'!$N$3:$N$7690,"&gt;  50% ",'2way'!$Y$3:$Y$7690,"Y",'2way'!$S$3:$S$7690,"=" &amp;A18)</f>
        <v>25</v>
      </c>
      <c r="O18">
        <f>COUNTIF('2way'!S16:S7703,"=" &amp;A18)</f>
        <v>72</v>
      </c>
      <c r="P18" s="6">
        <f t="shared" si="12"/>
        <v>0.34210526315789475</v>
      </c>
      <c r="Q18" s="6">
        <f t="shared" si="13"/>
        <v>0.26315789473684209</v>
      </c>
      <c r="R18" s="6">
        <f t="shared" si="14"/>
        <v>0.70588235294117652</v>
      </c>
      <c r="S18" s="6">
        <f t="shared" si="15"/>
        <v>0.73529411764705888</v>
      </c>
      <c r="T18">
        <f t="shared" si="0"/>
        <v>33</v>
      </c>
      <c r="U18" s="6">
        <f t="shared" si="1"/>
        <v>0.45833333333333331</v>
      </c>
      <c r="V18">
        <f t="shared" si="2"/>
        <v>37</v>
      </c>
      <c r="W18" s="6">
        <f t="shared" si="3"/>
        <v>0.51388888888888884</v>
      </c>
      <c r="X18">
        <f t="shared" si="4"/>
        <v>18</v>
      </c>
      <c r="Y18" s="6">
        <f t="shared" si="5"/>
        <v>0.25</v>
      </c>
      <c r="Z18">
        <f t="shared" si="6"/>
        <v>35</v>
      </c>
      <c r="AA18" s="6">
        <f t="shared" si="7"/>
        <v>0.4861111111111111</v>
      </c>
      <c r="AB18" s="6">
        <f t="shared" si="16"/>
        <v>0.44</v>
      </c>
      <c r="AC18" s="6">
        <f t="shared" si="17"/>
        <v>0.84615384615384615</v>
      </c>
      <c r="AD18" s="6">
        <f t="shared" si="18"/>
        <v>0.34210526315789475</v>
      </c>
      <c r="AE18" s="6">
        <f t="shared" si="19"/>
        <v>0.70588235294117652</v>
      </c>
      <c r="AF18" s="6">
        <f t="shared" si="20"/>
        <v>9.7894736842105257E-2</v>
      </c>
      <c r="AG18" s="6">
        <f t="shared" si="21"/>
        <v>0.14027149321266963</v>
      </c>
      <c r="AH18" s="6">
        <f t="shared" si="22"/>
        <v>-9.7894736842105257E-2</v>
      </c>
      <c r="AI18" s="6">
        <f t="shared" si="23"/>
        <v>-0.14027149321266963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11</v>
      </c>
      <c r="D19">
        <f>COUNTIFS('2way'!$B$3:$B$7690,"&gt;  50% ",'2way'!$Y$3:$Y$7690,"N",'2way'!$S$3:$S$7690,"=" &amp;A19)</f>
        <v>16</v>
      </c>
      <c r="E19">
        <f>COUNTIFS('2way'!$B$3:$B$7690,"&gt;  50% ",'2way'!$Y$3:$Y$7690,"Y",'2way'!$S$3:$S$7690,"=" &amp;A19)</f>
        <v>19</v>
      </c>
      <c r="F19">
        <f>COUNTIF('2way'!S17:S7704,"=" &amp;A19)</f>
        <v>54</v>
      </c>
      <c r="G19" s="6">
        <f t="shared" si="8"/>
        <v>0.29629629629629628</v>
      </c>
      <c r="H19" s="6">
        <f t="shared" si="9"/>
        <v>0.20370370370370369</v>
      </c>
      <c r="I19" s="6">
        <f t="shared" si="10"/>
        <v>0.59259259259259256</v>
      </c>
      <c r="J19" s="6">
        <f t="shared" si="11"/>
        <v>0.70370370370370372</v>
      </c>
      <c r="K19">
        <f>COUNTIFS('2way'!$M$3:$M$7690,"&gt;  50% ",'2way'!$Y$3:$Y$7690,"Y",'2way'!$S$3:$S$7690,"=" &amp;A19)</f>
        <v>10</v>
      </c>
      <c r="L19">
        <f>COUNTIFS('2way'!$M$3:$M$7690,"&gt;  50% ",'2way'!$Y$3:$Y$7690,"N",'2way'!$S$3:$S$7690,"=" &amp;A19)</f>
        <v>8</v>
      </c>
      <c r="M19">
        <f>COUNTIFS('2way'!$N$3:$N$7690,"&gt;  50% ",'2way'!$Y$3:$Y$7690,"N",'2way'!$S$3:$S$7690,"=" &amp;A19)</f>
        <v>19</v>
      </c>
      <c r="N19">
        <f>COUNTIFS('2way'!$N$3:$N$7690,"&gt;  50% ",'2way'!$Y$3:$Y$7690,"Y",'2way'!$S$3:$S$7690,"=" &amp;A19)</f>
        <v>15</v>
      </c>
      <c r="O19">
        <f>COUNTIF('2way'!S17:S7704,"=" &amp;A19)</f>
        <v>54</v>
      </c>
      <c r="P19" s="6">
        <f t="shared" si="12"/>
        <v>0.4</v>
      </c>
      <c r="Q19" s="6">
        <f t="shared" si="13"/>
        <v>0.32</v>
      </c>
      <c r="R19" s="6">
        <f t="shared" si="14"/>
        <v>0.70370370370370372</v>
      </c>
      <c r="S19" s="6">
        <f t="shared" si="15"/>
        <v>0.55555555555555558</v>
      </c>
      <c r="T19">
        <f t="shared" si="0"/>
        <v>24</v>
      </c>
      <c r="U19" s="6">
        <f t="shared" si="1"/>
        <v>0.44444444444444442</v>
      </c>
      <c r="V19">
        <f t="shared" si="2"/>
        <v>29</v>
      </c>
      <c r="W19" s="6">
        <f t="shared" si="3"/>
        <v>0.53703703703703709</v>
      </c>
      <c r="X19">
        <f t="shared" si="4"/>
        <v>30</v>
      </c>
      <c r="Y19" s="6">
        <f t="shared" si="5"/>
        <v>0.55555555555555558</v>
      </c>
      <c r="Z19">
        <f t="shared" si="6"/>
        <v>23</v>
      </c>
      <c r="AA19" s="6">
        <f t="shared" si="7"/>
        <v>0.42592592592592593</v>
      </c>
      <c r="AB19" s="6">
        <f t="shared" si="16"/>
        <v>0.29629629629629628</v>
      </c>
      <c r="AC19" s="6">
        <f t="shared" si="17"/>
        <v>0.59259259259259256</v>
      </c>
      <c r="AD19" s="6">
        <f t="shared" si="18"/>
        <v>0.4</v>
      </c>
      <c r="AE19" s="6">
        <f t="shared" si="19"/>
        <v>0.70370370370370372</v>
      </c>
      <c r="AF19" s="6">
        <f t="shared" si="20"/>
        <v>-0.10370370370370374</v>
      </c>
      <c r="AG19" s="6">
        <f t="shared" si="21"/>
        <v>-0.11111111111111116</v>
      </c>
      <c r="AH19" s="6">
        <f t="shared" si="22"/>
        <v>0.10370370370370374</v>
      </c>
      <c r="AI19" s="6">
        <f t="shared" si="23"/>
        <v>0.11111111111111116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10</v>
      </c>
      <c r="C20">
        <f>COUNTIFS('2way'!$A$3:$A$7690,"&gt;  50% ",'2way'!$Y$3:$Y$7690,"N",'2way'!$S$3:$S$7690,"=" &amp; A20)</f>
        <v>9</v>
      </c>
      <c r="D20">
        <f>COUNTIFS('2way'!$B$3:$B$7690,"&gt;  50% ",'2way'!$Y$3:$Y$7690,"N",'2way'!$S$3:$S$7690,"=" &amp;A20)</f>
        <v>12</v>
      </c>
      <c r="E20">
        <f>COUNTIFS('2way'!$B$3:$B$7690,"&gt;  50% ",'2way'!$Y$3:$Y$7690,"Y",'2way'!$S$3:$S$7690,"=" &amp;A20)</f>
        <v>13</v>
      </c>
      <c r="F20">
        <f>COUNTIF('2way'!S18:S7705,"=" &amp;A20)</f>
        <v>45</v>
      </c>
      <c r="G20" s="6">
        <f t="shared" si="8"/>
        <v>0.43478260869565216</v>
      </c>
      <c r="H20" s="6">
        <f t="shared" si="9"/>
        <v>0.2</v>
      </c>
      <c r="I20" s="6">
        <f t="shared" si="10"/>
        <v>0.5714285714285714</v>
      </c>
      <c r="J20" s="6">
        <f t="shared" si="11"/>
        <v>0.61904761904761907</v>
      </c>
      <c r="K20">
        <f>COUNTIFS('2way'!$M$3:$M$7690,"&gt;  50% ",'2way'!$Y$3:$Y$7690,"Y",'2way'!$S$3:$S$7690,"=" &amp;A20)</f>
        <v>7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13</v>
      </c>
      <c r="N20">
        <f>COUNTIFS('2way'!$N$3:$N$7690,"&gt;  50% ",'2way'!$Y$3:$Y$7690,"Y",'2way'!$S$3:$S$7690,"=" &amp;A20)</f>
        <v>16</v>
      </c>
      <c r="O20">
        <f>COUNTIF('2way'!S18:S7705,"=" &amp;A20)</f>
        <v>45</v>
      </c>
      <c r="P20" s="6">
        <f t="shared" si="12"/>
        <v>0.30434782608695654</v>
      </c>
      <c r="Q20" s="6">
        <f t="shared" si="13"/>
        <v>0.30434782608695654</v>
      </c>
      <c r="R20" s="6">
        <f t="shared" si="14"/>
        <v>0.65</v>
      </c>
      <c r="S20" s="6">
        <f t="shared" si="15"/>
        <v>0.8</v>
      </c>
      <c r="T20">
        <f t="shared" si="0"/>
        <v>22</v>
      </c>
      <c r="U20" s="6">
        <f t="shared" si="1"/>
        <v>0.48888888888888887</v>
      </c>
      <c r="V20">
        <f t="shared" si="2"/>
        <v>20</v>
      </c>
      <c r="W20" s="6">
        <f t="shared" si="3"/>
        <v>0.44444444444444442</v>
      </c>
      <c r="X20">
        <f t="shared" si="4"/>
        <v>22</v>
      </c>
      <c r="Y20" s="6">
        <f t="shared" si="5"/>
        <v>0.48888888888888887</v>
      </c>
      <c r="Z20">
        <f t="shared" si="6"/>
        <v>23</v>
      </c>
      <c r="AA20" s="6">
        <f t="shared" si="7"/>
        <v>0.51111111111111107</v>
      </c>
      <c r="AB20" s="6">
        <f t="shared" si="16"/>
        <v>0.43478260869565216</v>
      </c>
      <c r="AC20" s="6">
        <f t="shared" si="17"/>
        <v>0.5714285714285714</v>
      </c>
      <c r="AD20" s="6">
        <f t="shared" si="18"/>
        <v>0.30434782608695654</v>
      </c>
      <c r="AE20" s="6">
        <f t="shared" si="19"/>
        <v>0.65</v>
      </c>
      <c r="AF20" s="6">
        <f t="shared" si="20"/>
        <v>0.13043478260869562</v>
      </c>
      <c r="AG20" s="6">
        <f t="shared" si="21"/>
        <v>-7.8571428571428625E-2</v>
      </c>
      <c r="AH20" s="6">
        <f t="shared" si="22"/>
        <v>-0.13043478260869562</v>
      </c>
      <c r="AI20" s="6">
        <f t="shared" si="23"/>
        <v>7.8571428571428625E-2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16</v>
      </c>
      <c r="C21">
        <f>COUNTIFS('2way'!$A$3:$A$7690,"&gt;  50% ",'2way'!$Y$3:$Y$7690,"N",'2way'!$S$3:$S$7690,"=" &amp; A21)</f>
        <v>7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19</v>
      </c>
      <c r="F21">
        <f>COUNTIF('2way'!S19:S7706,"=" &amp;A21)</f>
        <v>50</v>
      </c>
      <c r="G21" s="6">
        <f t="shared" si="8"/>
        <v>0.45714285714285713</v>
      </c>
      <c r="H21" s="6">
        <f t="shared" si="9"/>
        <v>0.14000000000000001</v>
      </c>
      <c r="I21" s="6">
        <f t="shared" si="10"/>
        <v>0.53333333333333333</v>
      </c>
      <c r="J21" s="6">
        <f t="shared" si="11"/>
        <v>1.2666666666666666</v>
      </c>
      <c r="K21">
        <f>COUNTIFS('2way'!$M$3:$M$7690,"&gt;  50% ",'2way'!$Y$3:$Y$7690,"Y",'2way'!$S$3:$S$7690,"=" &amp;A21)</f>
        <v>27</v>
      </c>
      <c r="L21">
        <f>COUNTIFS('2way'!$M$3:$M$7690,"&gt;  50% ",'2way'!$Y$3:$Y$7690,"N",'2way'!$S$3:$S$7690,"=" &amp;A21)</f>
        <v>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50</v>
      </c>
      <c r="P21" s="6">
        <f t="shared" si="12"/>
        <v>0.77142857142857146</v>
      </c>
      <c r="Q21" s="6">
        <f t="shared" si="13"/>
        <v>0.22857142857142856</v>
      </c>
      <c r="R21" s="6">
        <f t="shared" si="14"/>
        <v>0.42857142857142855</v>
      </c>
      <c r="S21" s="6">
        <f t="shared" si="15"/>
        <v>0.5714285714285714</v>
      </c>
      <c r="T21">
        <f t="shared" si="0"/>
        <v>24</v>
      </c>
      <c r="U21" s="6">
        <f t="shared" si="1"/>
        <v>0.48</v>
      </c>
      <c r="V21">
        <f t="shared" si="2"/>
        <v>33</v>
      </c>
      <c r="W21" s="6">
        <f t="shared" si="3"/>
        <v>0.66</v>
      </c>
      <c r="X21">
        <f t="shared" si="4"/>
        <v>26</v>
      </c>
      <c r="Y21" s="6">
        <f t="shared" si="5"/>
        <v>0.52</v>
      </c>
      <c r="Z21">
        <f t="shared" si="6"/>
        <v>16</v>
      </c>
      <c r="AA21" s="6">
        <f t="shared" si="7"/>
        <v>0.32</v>
      </c>
      <c r="AB21" s="6">
        <f t="shared" si="16"/>
        <v>0.45714285714285713</v>
      </c>
      <c r="AC21" s="6">
        <f t="shared" si="17"/>
        <v>0.53333333333333333</v>
      </c>
      <c r="AD21" s="6">
        <f t="shared" si="18"/>
        <v>0.77142857142857146</v>
      </c>
      <c r="AE21" s="6">
        <f t="shared" si="19"/>
        <v>0.42857142857142855</v>
      </c>
      <c r="AF21" s="6">
        <f t="shared" si="20"/>
        <v>-0.31428571428571433</v>
      </c>
      <c r="AG21" s="6">
        <f t="shared" si="21"/>
        <v>0.10476190476190478</v>
      </c>
      <c r="AH21" s="6">
        <f t="shared" si="22"/>
        <v>0.31428571428571433</v>
      </c>
      <c r="AI21" s="6">
        <f t="shared" si="23"/>
        <v>-0.10476190476190478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11</v>
      </c>
      <c r="D22">
        <f>COUNTIFS('2way'!$B$3:$B$7690,"&gt;  50% ",'2way'!$Y$3:$Y$7690,"N",'2way'!$S$3:$S$7690,"=" &amp;A22)</f>
        <v>11</v>
      </c>
      <c r="E22">
        <f>COUNTIFS('2way'!$B$3:$B$7690,"&gt;  50% ",'2way'!$Y$3:$Y$7690,"Y",'2way'!$S$3:$S$7690,"=" &amp;A22)</f>
        <v>11</v>
      </c>
      <c r="F22">
        <f>COUNTIF('2way'!S20:S7707,"=" &amp;A22)</f>
        <v>50</v>
      </c>
      <c r="G22" s="6">
        <f t="shared" si="8"/>
        <v>0.45</v>
      </c>
      <c r="H22" s="6">
        <f t="shared" si="9"/>
        <v>0.22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50</v>
      </c>
      <c r="P22" s="6">
        <f t="shared" si="12"/>
        <v>0.88</v>
      </c>
      <c r="Q22" s="6">
        <f t="shared" si="13"/>
        <v>1</v>
      </c>
      <c r="R22" s="6">
        <f t="shared" si="14"/>
        <v>0</v>
      </c>
      <c r="S22" s="6">
        <f t="shared" si="15"/>
        <v>0.12</v>
      </c>
      <c r="T22">
        <f t="shared" si="0"/>
        <v>20</v>
      </c>
      <c r="U22" s="6">
        <f t="shared" si="1"/>
        <v>0.4</v>
      </c>
      <c r="V22">
        <f t="shared" si="2"/>
        <v>22</v>
      </c>
      <c r="W22" s="6">
        <f t="shared" si="3"/>
        <v>0.44</v>
      </c>
      <c r="X22">
        <f t="shared" si="4"/>
        <v>22</v>
      </c>
      <c r="Y22" s="6">
        <f t="shared" si="5"/>
        <v>0.44</v>
      </c>
      <c r="Z22">
        <f t="shared" si="6"/>
        <v>28</v>
      </c>
      <c r="AA22" s="6">
        <f t="shared" si="7"/>
        <v>0.56000000000000005</v>
      </c>
      <c r="AB22" s="6">
        <f t="shared" si="16"/>
        <v>0.45</v>
      </c>
      <c r="AC22" s="6">
        <f t="shared" si="17"/>
        <v>0.5</v>
      </c>
      <c r="AD22" s="6">
        <f t="shared" si="18"/>
        <v>0.88</v>
      </c>
      <c r="AE22" s="6">
        <f t="shared" si="19"/>
        <v>0</v>
      </c>
      <c r="AF22" s="6">
        <f t="shared" si="20"/>
        <v>-0.43</v>
      </c>
      <c r="AG22" s="6">
        <f t="shared" si="21"/>
        <v>0.5</v>
      </c>
      <c r="AH22" s="6">
        <f t="shared" si="22"/>
        <v>0.43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18</v>
      </c>
      <c r="C23">
        <f>COUNTIFS('2way'!$A$3:$A$7690,"&gt;  50% ",'2way'!$Y$3:$Y$7690,"N",'2way'!$S$3:$S$7690,"=" &amp; A23)</f>
        <v>20</v>
      </c>
      <c r="D23">
        <f>COUNTIFS('2way'!$B$3:$B$7690,"&gt;  50% ",'2way'!$Y$3:$Y$7690,"N",'2way'!$S$3:$S$7690,"=" &amp;A23)</f>
        <v>32</v>
      </c>
      <c r="E23">
        <f>COUNTIFS('2way'!$B$3:$B$7690,"&gt;  50% ",'2way'!$Y$3:$Y$7690,"Y",'2way'!$S$3:$S$7690,"=" &amp;A23)</f>
        <v>16</v>
      </c>
      <c r="F23">
        <f>COUNTIF('2way'!S21:S7708,"=" &amp;A23)</f>
        <v>86</v>
      </c>
      <c r="G23" s="6">
        <f t="shared" si="8"/>
        <v>0.52941176470588236</v>
      </c>
      <c r="H23" s="6">
        <f t="shared" si="9"/>
        <v>0.23255813953488372</v>
      </c>
      <c r="I23" s="6">
        <f t="shared" si="10"/>
        <v>0.61538461538461542</v>
      </c>
      <c r="J23" s="6">
        <f t="shared" si="11"/>
        <v>0.30769230769230771</v>
      </c>
      <c r="K23">
        <f>COUNTIFS('2way'!$M$3:$M$7690,"&gt;  50% ",'2way'!$Y$3:$Y$7690,"Y",'2way'!$S$3:$S$7690,"=" &amp;A23)</f>
        <v>12</v>
      </c>
      <c r="L23">
        <f>COUNTIFS('2way'!$M$3:$M$7690,"&gt;  50% ",'2way'!$Y$3:$Y$7690,"N",'2way'!$S$3:$S$7690,"=" &amp;A23)</f>
        <v>11</v>
      </c>
      <c r="M23">
        <f>COUNTIFS('2way'!$N$3:$N$7690,"&gt;  50% ",'2way'!$Y$3:$Y$7690,"N",'2way'!$S$3:$S$7690,"=" &amp;A23)</f>
        <v>40</v>
      </c>
      <c r="N23">
        <f>COUNTIFS('2way'!$N$3:$N$7690,"&gt;  50% ",'2way'!$Y$3:$Y$7690,"Y",'2way'!$S$3:$S$7690,"=" &amp;A23)</f>
        <v>22</v>
      </c>
      <c r="O23">
        <f>COUNTIF('2way'!S21:S7708,"=" &amp;A23)</f>
        <v>86</v>
      </c>
      <c r="P23" s="6">
        <f t="shared" si="12"/>
        <v>0.35294117647058826</v>
      </c>
      <c r="Q23" s="6">
        <f t="shared" si="13"/>
        <v>0.3235294117647059</v>
      </c>
      <c r="R23" s="6">
        <f t="shared" si="14"/>
        <v>0.78431372549019607</v>
      </c>
      <c r="S23" s="6">
        <f t="shared" si="15"/>
        <v>0.43137254901960786</v>
      </c>
      <c r="T23">
        <f t="shared" si="0"/>
        <v>50</v>
      </c>
      <c r="U23" s="6">
        <f t="shared" si="1"/>
        <v>0.58139534883720934</v>
      </c>
      <c r="V23">
        <f t="shared" si="2"/>
        <v>52</v>
      </c>
      <c r="W23" s="6">
        <f t="shared" si="3"/>
        <v>0.60465116279069764</v>
      </c>
      <c r="X23">
        <f t="shared" si="4"/>
        <v>36</v>
      </c>
      <c r="Y23" s="6">
        <f t="shared" si="5"/>
        <v>0.41860465116279072</v>
      </c>
      <c r="Z23">
        <f t="shared" si="6"/>
        <v>33</v>
      </c>
      <c r="AA23" s="6">
        <f t="shared" si="7"/>
        <v>0.38372093023255816</v>
      </c>
      <c r="AB23" s="6">
        <f t="shared" si="16"/>
        <v>0.52941176470588236</v>
      </c>
      <c r="AC23" s="6">
        <f t="shared" si="17"/>
        <v>0.61538461538461542</v>
      </c>
      <c r="AD23" s="6">
        <f t="shared" si="18"/>
        <v>0.35294117647058826</v>
      </c>
      <c r="AE23" s="6">
        <f t="shared" si="19"/>
        <v>0.78431372549019607</v>
      </c>
      <c r="AF23" s="6">
        <f t="shared" si="20"/>
        <v>0.1764705882352941</v>
      </c>
      <c r="AG23" s="6">
        <f t="shared" si="21"/>
        <v>-0.16892911010558065</v>
      </c>
      <c r="AH23" s="6">
        <f t="shared" si="22"/>
        <v>-0.1764705882352941</v>
      </c>
      <c r="AI23" s="6">
        <f t="shared" si="23"/>
        <v>0.16892911010558065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8</v>
      </c>
      <c r="C24">
        <f>COUNTIFS('2way'!$A$3:$A$7690,"&gt;  50% ",'2way'!$Y$3:$Y$7690,"N",'2way'!$S$3:$S$7690,"=" &amp; A24)</f>
        <v>5</v>
      </c>
      <c r="D24">
        <f>COUNTIFS('2way'!$B$3:$B$7690,"&gt;  50% ",'2way'!$Y$3:$Y$7690,"N",'2way'!$S$3:$S$7690,"=" &amp;A24)</f>
        <v>43</v>
      </c>
      <c r="E24">
        <f>COUNTIFS('2way'!$B$3:$B$7690,"&gt;  50% ",'2way'!$Y$3:$Y$7690,"Y",'2way'!$S$3:$S$7690,"=" &amp;A24)</f>
        <v>30</v>
      </c>
      <c r="F24">
        <f>COUNTIF('2way'!S22:S7709,"=" &amp;A24)</f>
        <v>111</v>
      </c>
      <c r="G24" s="6">
        <f t="shared" si="8"/>
        <v>0.21052631578947367</v>
      </c>
      <c r="H24" s="6">
        <f t="shared" si="9"/>
        <v>4.5045045045045043E-2</v>
      </c>
      <c r="I24" s="6">
        <f t="shared" si="10"/>
        <v>0.89583333333333337</v>
      </c>
      <c r="J24" s="6">
        <f t="shared" si="11"/>
        <v>0.625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66</v>
      </c>
      <c r="N24">
        <f>COUNTIFS('2way'!$N$3:$N$7690,"&gt;  50% ",'2way'!$Y$3:$Y$7690,"Y",'2way'!$S$3:$S$7690,"=" &amp;A24)</f>
        <v>45</v>
      </c>
      <c r="O24">
        <f>COUNTIF('2way'!S22:S7709,"=" &amp;A24)</f>
        <v>111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0.68181818181818177</v>
      </c>
      <c r="T24">
        <f t="shared" si="0"/>
        <v>51</v>
      </c>
      <c r="U24" s="6">
        <f t="shared" si="1"/>
        <v>0.45945945945945948</v>
      </c>
      <c r="V24">
        <f t="shared" si="2"/>
        <v>66</v>
      </c>
      <c r="W24" s="6">
        <f t="shared" si="3"/>
        <v>0.59459459459459463</v>
      </c>
      <c r="X24">
        <f t="shared" si="4"/>
        <v>35</v>
      </c>
      <c r="Y24" s="6">
        <f t="shared" si="5"/>
        <v>0.31531531531531531</v>
      </c>
      <c r="Z24">
        <f t="shared" si="6"/>
        <v>45</v>
      </c>
      <c r="AA24" s="6">
        <f t="shared" si="7"/>
        <v>0.40540540540540543</v>
      </c>
      <c r="AB24" s="6">
        <f t="shared" si="16"/>
        <v>0.21052631578947367</v>
      </c>
      <c r="AC24" s="6">
        <f t="shared" si="17"/>
        <v>0.89583333333333337</v>
      </c>
      <c r="AD24" s="6">
        <f t="shared" si="18"/>
        <v>0</v>
      </c>
      <c r="AE24" s="6">
        <f t="shared" si="19"/>
        <v>1</v>
      </c>
      <c r="AF24" s="6">
        <f t="shared" si="20"/>
        <v>0.21052631578947367</v>
      </c>
      <c r="AG24" s="6">
        <f t="shared" si="21"/>
        <v>-0.10416666666666663</v>
      </c>
      <c r="AH24" s="6">
        <f t="shared" si="22"/>
        <v>-0.21052631578947367</v>
      </c>
      <c r="AI24" s="6">
        <f t="shared" si="23"/>
        <v>0.10416666666666663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19</v>
      </c>
      <c r="C25">
        <f>COUNTIFS('2way'!$A$3:$A$7690,"&gt;  50% ",'2way'!$Y$3:$Y$7690,"N",'2way'!$S$3:$S$7690,"=" &amp; A25)</f>
        <v>11</v>
      </c>
      <c r="D25">
        <f>COUNTIFS('2way'!$B$3:$B$7690,"&gt;  50% ",'2way'!$Y$3:$Y$7690,"N",'2way'!$S$3:$S$7690,"=" &amp;A25)</f>
        <v>19</v>
      </c>
      <c r="E25">
        <f>COUNTIFS('2way'!$B$3:$B$7690,"&gt;  50% ",'2way'!$Y$3:$Y$7690,"Y",'2way'!$S$3:$S$7690,"=" &amp;A25)</f>
        <v>19</v>
      </c>
      <c r="F25">
        <f>COUNTIF('2way'!S23:S7710,"=" &amp;A25)</f>
        <v>90</v>
      </c>
      <c r="G25" s="6">
        <f t="shared" si="8"/>
        <v>0.5</v>
      </c>
      <c r="H25" s="6">
        <f t="shared" si="9"/>
        <v>0.12222222222222222</v>
      </c>
      <c r="I25" s="6">
        <f t="shared" si="10"/>
        <v>0.6333333333333333</v>
      </c>
      <c r="J25" s="6">
        <f t="shared" si="11"/>
        <v>0.6333333333333333</v>
      </c>
      <c r="K25">
        <f>COUNTIFS('2way'!$M$3:$M$7690,"&gt;  50% ",'2way'!$Y$3:$Y$7690,"Y",'2way'!$S$3:$S$7690,"=" &amp;A25)</f>
        <v>33</v>
      </c>
      <c r="L25">
        <f>COUNTIFS('2way'!$M$3:$M$7690,"&gt;  50% ",'2way'!$Y$3:$Y$7690,"N",'2way'!$S$3:$S$7690,"=" &amp;A25)</f>
        <v>21</v>
      </c>
      <c r="M25">
        <f>COUNTIFS('2way'!$N$3:$N$7690,"&gt;  50% ",'2way'!$Y$3:$Y$7690,"N",'2way'!$S$3:$S$7690,"=" &amp;A25)</f>
        <v>19</v>
      </c>
      <c r="N25">
        <f>COUNTIFS('2way'!$N$3:$N$7690,"&gt;  50% ",'2way'!$Y$3:$Y$7690,"Y",'2way'!$S$3:$S$7690,"=" &amp;A25)</f>
        <v>16</v>
      </c>
      <c r="O25">
        <f>COUNTIF('2way'!S23:S7710,"=" &amp;A25)</f>
        <v>90</v>
      </c>
      <c r="P25" s="6">
        <f t="shared" si="12"/>
        <v>0.67346938775510201</v>
      </c>
      <c r="Q25" s="6">
        <f t="shared" si="13"/>
        <v>0.42857142857142855</v>
      </c>
      <c r="R25" s="6">
        <f t="shared" si="14"/>
        <v>0.47499999999999998</v>
      </c>
      <c r="S25" s="6">
        <f t="shared" si="15"/>
        <v>0.4</v>
      </c>
      <c r="T25">
        <f t="shared" si="0"/>
        <v>38</v>
      </c>
      <c r="U25" s="6">
        <f t="shared" si="1"/>
        <v>0.42222222222222222</v>
      </c>
      <c r="V25">
        <f t="shared" si="2"/>
        <v>52</v>
      </c>
      <c r="W25" s="6">
        <f t="shared" si="3"/>
        <v>0.57777777777777772</v>
      </c>
      <c r="X25">
        <f t="shared" si="4"/>
        <v>30</v>
      </c>
      <c r="Y25" s="6">
        <f t="shared" si="5"/>
        <v>0.33333333333333331</v>
      </c>
      <c r="Z25">
        <f t="shared" si="6"/>
        <v>37</v>
      </c>
      <c r="AA25" s="6">
        <f t="shared" si="7"/>
        <v>0.41111111111111109</v>
      </c>
      <c r="AB25" s="6">
        <f t="shared" si="16"/>
        <v>0.5</v>
      </c>
      <c r="AC25" s="6">
        <f t="shared" si="17"/>
        <v>0.6333333333333333</v>
      </c>
      <c r="AD25" s="6">
        <f t="shared" si="18"/>
        <v>0.67346938775510201</v>
      </c>
      <c r="AE25" s="6">
        <f t="shared" si="19"/>
        <v>0.47499999999999998</v>
      </c>
      <c r="AF25" s="6">
        <f t="shared" si="20"/>
        <v>-0.17346938775510201</v>
      </c>
      <c r="AG25" s="6">
        <f t="shared" si="21"/>
        <v>0.15833333333333333</v>
      </c>
      <c r="AH25" s="6">
        <f t="shared" si="22"/>
        <v>0.17346938775510201</v>
      </c>
      <c r="AI25" s="6">
        <f t="shared" si="23"/>
        <v>-0.15833333333333333</v>
      </c>
    </row>
    <row r="26" spans="1:35" s="2" customFormat="1" x14ac:dyDescent="0.25">
      <c r="A26" s="70" t="s">
        <v>469</v>
      </c>
      <c r="B26" s="2">
        <f>SUM(B4:B25)</f>
        <v>415</v>
      </c>
      <c r="C26" s="2">
        <f>SUM(C4:C25)</f>
        <v>310</v>
      </c>
      <c r="D26" s="2">
        <f>SUM(D4:D25)</f>
        <v>537</v>
      </c>
      <c r="E26" s="2">
        <f>SUM(E4:E25)</f>
        <v>489</v>
      </c>
      <c r="F26" s="2">
        <f>SUM(F4:F25)</f>
        <v>1948</v>
      </c>
      <c r="G26" s="71">
        <f t="shared" ref="G26" si="24">B26/F26</f>
        <v>0.21303901437371664</v>
      </c>
      <c r="H26" s="71">
        <f t="shared" si="9"/>
        <v>0.15913757700205339</v>
      </c>
      <c r="I26" s="71">
        <f t="shared" ref="I26" si="25">D26/F26</f>
        <v>0.27566735112936347</v>
      </c>
      <c r="J26" s="71">
        <f t="shared" ref="J26" si="26">E26/F26</f>
        <v>0.25102669404517453</v>
      </c>
      <c r="K26" s="72">
        <f>SUM(K4:K25)</f>
        <v>513</v>
      </c>
      <c r="L26" s="72">
        <f>SUM(L4:L25)</f>
        <v>350</v>
      </c>
      <c r="M26" s="72">
        <f>SUM(M4:M25)</f>
        <v>584</v>
      </c>
      <c r="N26" s="72">
        <f>SUM(N4:N25)</f>
        <v>484</v>
      </c>
      <c r="O26" s="72">
        <f>SUM(O4:O25)</f>
        <v>1948</v>
      </c>
      <c r="P26" s="71">
        <f t="shared" ref="P26" si="27">K26/O26</f>
        <v>0.263347022587269</v>
      </c>
      <c r="Q26" s="71">
        <f t="shared" ref="Q26" si="28">L26/O26</f>
        <v>0.17967145790554415</v>
      </c>
      <c r="R26" s="71">
        <f t="shared" ref="R26" si="29">M26/O26</f>
        <v>0.29979466119096509</v>
      </c>
      <c r="S26" s="71">
        <f t="shared" ref="S26" si="30">N26/O26</f>
        <v>0.24845995893223818</v>
      </c>
      <c r="T26" s="73">
        <f t="shared" si="0"/>
        <v>952</v>
      </c>
      <c r="U26" s="71">
        <f t="shared" si="1"/>
        <v>0.48870636550308011</v>
      </c>
      <c r="V26" s="2">
        <f t="shared" si="2"/>
        <v>1097</v>
      </c>
      <c r="W26" s="71">
        <f t="shared" si="3"/>
        <v>0.56314168377823404</v>
      </c>
      <c r="X26" s="2">
        <f t="shared" si="4"/>
        <v>799</v>
      </c>
      <c r="Y26" s="71">
        <f>X26/O26</f>
        <v>0.41016427104722791</v>
      </c>
      <c r="Z26" s="2">
        <f t="shared" si="6"/>
        <v>834</v>
      </c>
      <c r="AA26" s="71">
        <f t="shared" si="7"/>
        <v>0.42813141683778233</v>
      </c>
      <c r="AB26" s="71">
        <f>(B26/SUM(B26,E26))</f>
        <v>0.45907079646017701</v>
      </c>
      <c r="AC26" s="71">
        <f>(D26/SUM(D26,C26))</f>
        <v>0.63400236127508858</v>
      </c>
      <c r="AD26" s="71">
        <f>(K26/SUM(K26,N26))</f>
        <v>0.51454363089267807</v>
      </c>
      <c r="AE26" s="71">
        <f>(M26/SUM(M26,L26))</f>
        <v>0.62526766595289074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E407" sqref="E407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8" t="s">
        <v>455</v>
      </c>
      <c r="D1" s="148"/>
      <c r="E1" s="148"/>
      <c r="F1" s="148"/>
      <c r="G1" s="148"/>
      <c r="H1" s="148" t="s">
        <v>453</v>
      </c>
      <c r="I1" s="148"/>
      <c r="J1" s="148" t="s">
        <v>454</v>
      </c>
      <c r="K1" s="148"/>
      <c r="L1" s="148" t="s">
        <v>456</v>
      </c>
      <c r="M1" s="148"/>
      <c r="N1" s="148"/>
      <c r="O1" s="148"/>
      <c r="P1" s="148"/>
      <c r="Q1" s="148" t="s">
        <v>453</v>
      </c>
      <c r="R1" s="148"/>
      <c r="S1" s="148" t="s">
        <v>454</v>
      </c>
      <c r="T1" s="148"/>
      <c r="U1" s="148" t="s">
        <v>464</v>
      </c>
      <c r="V1" s="148"/>
      <c r="W1" s="148"/>
      <c r="X1" s="148"/>
      <c r="Y1" s="148" t="s">
        <v>466</v>
      </c>
      <c r="Z1" s="148"/>
      <c r="AA1" s="148"/>
      <c r="AB1" s="148"/>
    </row>
    <row r="2" spans="1:28" s="2" customFormat="1" hidden="1" x14ac:dyDescent="0.25">
      <c r="C2" s="148" t="s">
        <v>453</v>
      </c>
      <c r="D2" s="148"/>
      <c r="E2" s="148" t="s">
        <v>454</v>
      </c>
      <c r="F2" s="148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8" t="s">
        <v>453</v>
      </c>
      <c r="M2" s="148"/>
      <c r="N2" s="148" t="s">
        <v>454</v>
      </c>
      <c r="O2" s="148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8" t="s">
        <v>455</v>
      </c>
      <c r="V2" s="148"/>
      <c r="W2" s="148" t="s">
        <v>465</v>
      </c>
      <c r="X2" s="148"/>
      <c r="Y2" s="148" t="s">
        <v>455</v>
      </c>
      <c r="Z2" s="148"/>
      <c r="AA2" s="148" t="s">
        <v>465</v>
      </c>
      <c r="AB2" s="148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2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8</v>
      </c>
      <c r="H4" s="6">
        <f t="shared" ref="H4:H9" si="0">C4/G4</f>
        <v>0.25</v>
      </c>
      <c r="I4" s="6">
        <f>D4/G4</f>
        <v>0.375</v>
      </c>
      <c r="J4" s="6">
        <f>E4/G4</f>
        <v>0.375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2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8</v>
      </c>
      <c r="Q4" s="6">
        <f>L4/P4</f>
        <v>0.25</v>
      </c>
      <c r="R4" s="6">
        <f>M4/P4</f>
        <v>0</v>
      </c>
      <c r="S4" s="6">
        <f>N4/P4</f>
        <v>0.75</v>
      </c>
      <c r="T4" s="6">
        <f>O4/P4</f>
        <v>0</v>
      </c>
      <c r="U4">
        <f>C4+E4</f>
        <v>5</v>
      </c>
      <c r="V4" s="6">
        <f>U4/G4</f>
        <v>0.625</v>
      </c>
      <c r="W4">
        <f>L4+N4</f>
        <v>8</v>
      </c>
      <c r="X4" s="6">
        <f>W4/P4</f>
        <v>1</v>
      </c>
      <c r="Y4">
        <f>D4+F4</f>
        <v>3</v>
      </c>
      <c r="Z4" s="6">
        <f>Y4/G4</f>
        <v>0.375</v>
      </c>
      <c r="AA4">
        <f>M4+O4</f>
        <v>0</v>
      </c>
      <c r="AB4" s="6">
        <f>AA4/P4</f>
        <v>0</v>
      </c>
    </row>
    <row r="5" spans="1:28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3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8</v>
      </c>
      <c r="H5" s="6">
        <f t="shared" si="0"/>
        <v>0.375</v>
      </c>
      <c r="I5" s="6">
        <f t="shared" ref="I5:I68" si="1">D5/G5</f>
        <v>0.375</v>
      </c>
      <c r="J5" s="6">
        <f t="shared" ref="J5:J68" si="2">E5/G5</f>
        <v>0.125</v>
      </c>
      <c r="K5" s="6">
        <f t="shared" ref="K5:K68" si="3">F5/G5</f>
        <v>0.125</v>
      </c>
      <c r="L5" s="69">
        <f>COUNTIFS('2way'!$M$3:$M$7690,"&gt;50%",'2way'!$Y$3:$Y$7690,"Y",'2way'!$Q$3:$Q$7690,"=" &amp;B5) +  COUNTIFS('2way'!$M$3:$M$7690,"&gt;50%",'2way'!$Y$3:$Y$7690,"Y",'2way'!$R$3:$R$7690,"=" &amp;B5)</f>
        <v>4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8</v>
      </c>
      <c r="Q5" s="6">
        <f t="shared" ref="Q5:Q68" si="4">L5/P5</f>
        <v>0.5</v>
      </c>
      <c r="R5" s="6">
        <f t="shared" ref="R5:R68" si="5">M5/P5</f>
        <v>0.375</v>
      </c>
      <c r="S5" s="6">
        <f t="shared" ref="S5:S68" si="6">N5/P5</f>
        <v>0.125</v>
      </c>
      <c r="T5" s="6">
        <f t="shared" ref="T5:T68" si="7">O5/P5</f>
        <v>0</v>
      </c>
      <c r="U5">
        <f t="shared" ref="U5:U68" si="8">C5+E5</f>
        <v>4</v>
      </c>
      <c r="V5" s="6">
        <f t="shared" ref="V5:V68" si="9">U5/G5</f>
        <v>0.5</v>
      </c>
      <c r="W5">
        <f t="shared" ref="W5:W68" si="10">L5+N5</f>
        <v>5</v>
      </c>
      <c r="X5" s="6">
        <f t="shared" ref="X5:X68" si="11">W5/P5</f>
        <v>0.625</v>
      </c>
      <c r="Y5">
        <f t="shared" ref="Y5:Y68" si="12">D5+F5</f>
        <v>4</v>
      </c>
      <c r="Z5" s="6">
        <f t="shared" ref="Z5:Z68" si="13">Y5/G5</f>
        <v>0.5</v>
      </c>
      <c r="AA5">
        <f t="shared" ref="AA5:AA68" si="14">M5+O5</f>
        <v>3</v>
      </c>
      <c r="AB5" s="6">
        <f t="shared" ref="AB5:AB68" si="15">AA5/P5</f>
        <v>0.375</v>
      </c>
    </row>
    <row r="6" spans="1:28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8</v>
      </c>
      <c r="H6" s="6">
        <f t="shared" si="0"/>
        <v>0.125</v>
      </c>
      <c r="I6" s="6">
        <f t="shared" si="1"/>
        <v>0.25</v>
      </c>
      <c r="J6" s="6">
        <f t="shared" si="2"/>
        <v>0.375</v>
      </c>
      <c r="K6" s="6">
        <f t="shared" si="3"/>
        <v>0.25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8</v>
      </c>
      <c r="Q6" s="6">
        <f t="shared" si="4"/>
        <v>0.125</v>
      </c>
      <c r="R6" s="6">
        <f t="shared" si="5"/>
        <v>0.5</v>
      </c>
      <c r="S6" s="6">
        <f t="shared" si="6"/>
        <v>0.125</v>
      </c>
      <c r="T6" s="6">
        <f t="shared" si="7"/>
        <v>0.25</v>
      </c>
      <c r="U6">
        <f t="shared" si="8"/>
        <v>4</v>
      </c>
      <c r="V6" s="6">
        <f t="shared" si="9"/>
        <v>0.5</v>
      </c>
      <c r="W6">
        <f t="shared" si="10"/>
        <v>2</v>
      </c>
      <c r="X6" s="6">
        <f t="shared" si="11"/>
        <v>0.25</v>
      </c>
      <c r="Y6">
        <f t="shared" si="12"/>
        <v>4</v>
      </c>
      <c r="Z6" s="6">
        <f t="shared" si="13"/>
        <v>0.5</v>
      </c>
      <c r="AA6">
        <f t="shared" si="14"/>
        <v>6</v>
      </c>
      <c r="AB6" s="6">
        <f t="shared" si="15"/>
        <v>0.75</v>
      </c>
    </row>
    <row r="7" spans="1:28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2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8</v>
      </c>
      <c r="H7" s="6">
        <f t="shared" si="0"/>
        <v>0.25</v>
      </c>
      <c r="I7" s="6">
        <f t="shared" si="1"/>
        <v>0</v>
      </c>
      <c r="J7" s="6">
        <f t="shared" si="2"/>
        <v>0.5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3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8</v>
      </c>
      <c r="Q7" s="6">
        <f t="shared" si="4"/>
        <v>0.375</v>
      </c>
      <c r="R7" s="6">
        <f t="shared" si="5"/>
        <v>0</v>
      </c>
      <c r="S7" s="6">
        <f t="shared" si="6"/>
        <v>0.5</v>
      </c>
      <c r="T7" s="6">
        <f t="shared" si="7"/>
        <v>0.125</v>
      </c>
      <c r="U7">
        <f t="shared" si="8"/>
        <v>6</v>
      </c>
      <c r="V7" s="6">
        <f t="shared" si="9"/>
        <v>0.75</v>
      </c>
      <c r="W7">
        <f t="shared" si="10"/>
        <v>7</v>
      </c>
      <c r="X7" s="6">
        <f t="shared" si="11"/>
        <v>0.875</v>
      </c>
      <c r="Y7">
        <f t="shared" si="12"/>
        <v>2</v>
      </c>
      <c r="Z7" s="6">
        <f t="shared" si="13"/>
        <v>0.25</v>
      </c>
      <c r="AA7">
        <f t="shared" si="14"/>
        <v>1</v>
      </c>
      <c r="AB7" s="6">
        <f t="shared" si="15"/>
        <v>0.125</v>
      </c>
    </row>
    <row r="8" spans="1:28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8</v>
      </c>
      <c r="H8" s="6">
        <f t="shared" si="0"/>
        <v>0.125</v>
      </c>
      <c r="I8" s="6">
        <f t="shared" si="1"/>
        <v>0.375</v>
      </c>
      <c r="J8" s="6">
        <f t="shared" si="2"/>
        <v>0.125</v>
      </c>
      <c r="K8" s="6">
        <f t="shared" si="3"/>
        <v>0.375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8</v>
      </c>
      <c r="Q8" s="6">
        <f t="shared" si="4"/>
        <v>0.125</v>
      </c>
      <c r="R8" s="6">
        <f t="shared" si="5"/>
        <v>0.25</v>
      </c>
      <c r="S8" s="6">
        <f t="shared" si="6"/>
        <v>0.125</v>
      </c>
      <c r="T8" s="6">
        <f t="shared" si="7"/>
        <v>0.375</v>
      </c>
      <c r="U8">
        <f t="shared" si="8"/>
        <v>2</v>
      </c>
      <c r="V8" s="6">
        <f t="shared" si="9"/>
        <v>0.25</v>
      </c>
      <c r="W8">
        <f t="shared" si="10"/>
        <v>2</v>
      </c>
      <c r="X8" s="6">
        <f t="shared" si="11"/>
        <v>0.25</v>
      </c>
      <c r="Y8">
        <f t="shared" si="12"/>
        <v>6</v>
      </c>
      <c r="Z8" s="6">
        <f t="shared" si="13"/>
        <v>0.75</v>
      </c>
      <c r="AA8">
        <f t="shared" si="14"/>
        <v>5</v>
      </c>
      <c r="AB8" s="6">
        <f t="shared" si="15"/>
        <v>0.625</v>
      </c>
    </row>
    <row r="9" spans="1:28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4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8</v>
      </c>
      <c r="H9" s="6">
        <f t="shared" si="0"/>
        <v>0.5</v>
      </c>
      <c r="I9" s="6">
        <f t="shared" si="1"/>
        <v>0.25</v>
      </c>
      <c r="J9" s="6">
        <f t="shared" si="2"/>
        <v>0</v>
      </c>
      <c r="K9" s="6">
        <f t="shared" si="3"/>
        <v>0.25</v>
      </c>
      <c r="L9" s="69">
        <f>COUNTIFS('2way'!$M$3:$M$7690,"&gt;50%",'2way'!$Y$3:$Y$7690,"Y",'2way'!$Q$3:$Q$7690,"=" &amp;B9) +  COUNTIFS('2way'!$M$3:$M$7690,"&gt;50%",'2way'!$Y$3:$Y$7690,"Y",'2way'!$R$3:$R$7690,"=" &amp;B9)</f>
        <v>4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8</v>
      </c>
      <c r="Q9" s="6">
        <f t="shared" si="4"/>
        <v>0.5</v>
      </c>
      <c r="R9" s="6">
        <f t="shared" si="5"/>
        <v>0.125</v>
      </c>
      <c r="S9" s="6">
        <f t="shared" si="6"/>
        <v>0.125</v>
      </c>
      <c r="T9" s="6">
        <f t="shared" si="7"/>
        <v>0.25</v>
      </c>
      <c r="U9">
        <f t="shared" si="8"/>
        <v>4</v>
      </c>
      <c r="V9" s="6">
        <f t="shared" si="9"/>
        <v>0.5</v>
      </c>
      <c r="W9">
        <f t="shared" si="10"/>
        <v>5</v>
      </c>
      <c r="X9" s="6">
        <f t="shared" si="11"/>
        <v>0.625</v>
      </c>
      <c r="Y9">
        <f t="shared" si="12"/>
        <v>4</v>
      </c>
      <c r="Z9" s="6">
        <f t="shared" si="13"/>
        <v>0.5</v>
      </c>
      <c r="AA9">
        <f t="shared" si="14"/>
        <v>3</v>
      </c>
      <c r="AB9" s="6">
        <f t="shared" si="15"/>
        <v>0.375</v>
      </c>
    </row>
    <row r="10" spans="1:28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8</v>
      </c>
      <c r="H10" s="6">
        <f t="shared" ref="H10:H24" si="16">C10/G10</f>
        <v>0.125</v>
      </c>
      <c r="I10" s="6">
        <f t="shared" si="1"/>
        <v>0.125</v>
      </c>
      <c r="J10" s="6">
        <f t="shared" si="2"/>
        <v>0.5</v>
      </c>
      <c r="K10" s="6">
        <f t="shared" si="3"/>
        <v>0.25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2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8</v>
      </c>
      <c r="Q10" s="6">
        <f t="shared" si="4"/>
        <v>0.125</v>
      </c>
      <c r="R10" s="6">
        <f t="shared" si="5"/>
        <v>0.25</v>
      </c>
      <c r="S10" s="6">
        <f t="shared" si="6"/>
        <v>0.375</v>
      </c>
      <c r="T10" s="6">
        <f t="shared" si="7"/>
        <v>0.25</v>
      </c>
      <c r="U10">
        <f t="shared" si="8"/>
        <v>5</v>
      </c>
      <c r="V10" s="6">
        <f t="shared" si="9"/>
        <v>0.625</v>
      </c>
      <c r="W10">
        <f t="shared" si="10"/>
        <v>4</v>
      </c>
      <c r="X10" s="6">
        <f t="shared" si="11"/>
        <v>0.5</v>
      </c>
      <c r="Y10">
        <f t="shared" si="12"/>
        <v>3</v>
      </c>
      <c r="Z10" s="6">
        <f t="shared" si="13"/>
        <v>0.375</v>
      </c>
      <c r="AA10">
        <f t="shared" si="14"/>
        <v>4</v>
      </c>
      <c r="AB10" s="6">
        <f t="shared" si="15"/>
        <v>0.5</v>
      </c>
    </row>
    <row r="11" spans="1:28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8</v>
      </c>
      <c r="H11" s="6">
        <f t="shared" si="16"/>
        <v>0.25</v>
      </c>
      <c r="I11" s="6">
        <f t="shared" si="1"/>
        <v>0.125</v>
      </c>
      <c r="J11" s="6">
        <f t="shared" si="2"/>
        <v>0.375</v>
      </c>
      <c r="K11" s="6">
        <f t="shared" si="3"/>
        <v>0.25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8</v>
      </c>
      <c r="Q11" s="6">
        <f t="shared" si="4"/>
        <v>0.375</v>
      </c>
      <c r="R11" s="6">
        <f t="shared" si="5"/>
        <v>0.375</v>
      </c>
      <c r="S11" s="6">
        <f t="shared" si="6"/>
        <v>0.125</v>
      </c>
      <c r="T11" s="6">
        <f t="shared" si="7"/>
        <v>0.125</v>
      </c>
      <c r="U11">
        <f t="shared" si="8"/>
        <v>5</v>
      </c>
      <c r="V11" s="6">
        <f t="shared" si="9"/>
        <v>0.625</v>
      </c>
      <c r="W11">
        <f t="shared" si="10"/>
        <v>4</v>
      </c>
      <c r="X11" s="6">
        <f t="shared" si="11"/>
        <v>0.5</v>
      </c>
      <c r="Y11">
        <f t="shared" si="12"/>
        <v>3</v>
      </c>
      <c r="Z11" s="6">
        <f t="shared" si="13"/>
        <v>0.375</v>
      </c>
      <c r="AA11">
        <f t="shared" si="14"/>
        <v>4</v>
      </c>
      <c r="AB11" s="6">
        <f t="shared" si="15"/>
        <v>0.5</v>
      </c>
    </row>
    <row r="12" spans="1:28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4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8</v>
      </c>
      <c r="H12" s="6">
        <f t="shared" si="16"/>
        <v>0.5</v>
      </c>
      <c r="I12" s="6">
        <f t="shared" si="1"/>
        <v>0.375</v>
      </c>
      <c r="J12" s="6">
        <f t="shared" si="2"/>
        <v>0</v>
      </c>
      <c r="K12" s="6">
        <f t="shared" si="3"/>
        <v>0.125</v>
      </c>
      <c r="L12" s="69">
        <f>COUNTIFS('2way'!$M$3:$M$7690,"&gt;50%",'2way'!$Y$3:$Y$7690,"Y",'2way'!$Q$3:$Q$7690,"=" &amp;B12) +  COUNTIFS('2way'!$M$3:$M$7690,"&gt;50%",'2way'!$Y$3:$Y$7690,"Y",'2way'!$R$3:$R$7690,"=" &amp;B12)</f>
        <v>3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8</v>
      </c>
      <c r="Q12" s="6">
        <f t="shared" si="4"/>
        <v>0.375</v>
      </c>
      <c r="R12" s="6">
        <f t="shared" si="5"/>
        <v>0.25</v>
      </c>
      <c r="S12" s="6">
        <f t="shared" si="6"/>
        <v>0.125</v>
      </c>
      <c r="T12" s="6">
        <f t="shared" si="7"/>
        <v>0.25</v>
      </c>
      <c r="U12">
        <f t="shared" si="8"/>
        <v>4</v>
      </c>
      <c r="V12" s="6">
        <f t="shared" si="9"/>
        <v>0.5</v>
      </c>
      <c r="W12">
        <f t="shared" si="10"/>
        <v>4</v>
      </c>
      <c r="X12" s="6">
        <f t="shared" si="11"/>
        <v>0.5</v>
      </c>
      <c r="Y12">
        <f t="shared" si="12"/>
        <v>4</v>
      </c>
      <c r="Z12" s="6">
        <f t="shared" si="13"/>
        <v>0.5</v>
      </c>
      <c r="AA12">
        <f t="shared" si="14"/>
        <v>4</v>
      </c>
      <c r="AB12" s="6">
        <f t="shared" si="15"/>
        <v>0.5</v>
      </c>
    </row>
    <row r="13" spans="1:28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8</v>
      </c>
      <c r="H13" s="6">
        <f t="shared" si="16"/>
        <v>0.375</v>
      </c>
      <c r="I13" s="6">
        <f t="shared" si="1"/>
        <v>0.125</v>
      </c>
      <c r="J13" s="6">
        <f t="shared" si="2"/>
        <v>0.125</v>
      </c>
      <c r="K13" s="6">
        <f t="shared" si="3"/>
        <v>0.375</v>
      </c>
      <c r="L13" s="69">
        <f>COUNTIFS('2way'!$M$3:$M$7690,"&gt;50%",'2way'!$Y$3:$Y$7690,"Y",'2way'!$Q$3:$Q$7690,"=" &amp;B13) +  COUNTIFS('2way'!$M$3:$M$7690,"&gt;50%",'2way'!$Y$3:$Y$7690,"Y",'2way'!$R$3:$R$7690,"=" &amp;B13)</f>
        <v>2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8</v>
      </c>
      <c r="Q13" s="6">
        <f t="shared" si="4"/>
        <v>0.25</v>
      </c>
      <c r="R13" s="6">
        <f t="shared" si="5"/>
        <v>0.25</v>
      </c>
      <c r="S13" s="6">
        <f t="shared" si="6"/>
        <v>0</v>
      </c>
      <c r="T13" s="6">
        <f t="shared" si="7"/>
        <v>0.5</v>
      </c>
      <c r="U13">
        <f t="shared" si="8"/>
        <v>4</v>
      </c>
      <c r="V13" s="6">
        <f t="shared" si="9"/>
        <v>0.5</v>
      </c>
      <c r="W13">
        <f t="shared" si="10"/>
        <v>2</v>
      </c>
      <c r="X13" s="6">
        <f t="shared" si="11"/>
        <v>0.25</v>
      </c>
      <c r="Y13">
        <f t="shared" si="12"/>
        <v>4</v>
      </c>
      <c r="Z13" s="6">
        <f t="shared" si="13"/>
        <v>0.5</v>
      </c>
      <c r="AA13">
        <f t="shared" si="14"/>
        <v>6</v>
      </c>
      <c r="AB13" s="6">
        <f t="shared" si="15"/>
        <v>0.75</v>
      </c>
    </row>
    <row r="14" spans="1:28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5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8</v>
      </c>
      <c r="H14" s="6">
        <f t="shared" si="16"/>
        <v>0.625</v>
      </c>
      <c r="I14" s="6">
        <f t="shared" si="1"/>
        <v>0</v>
      </c>
      <c r="J14" s="6">
        <f t="shared" si="2"/>
        <v>0.25</v>
      </c>
      <c r="K14" s="6">
        <f t="shared" si="3"/>
        <v>0.125</v>
      </c>
      <c r="L14" s="69">
        <f>COUNTIFS('2way'!$M$3:$M$7690,"&gt;50%",'2way'!$Y$3:$Y$7690,"Y",'2way'!$Q$3:$Q$7690,"=" &amp;B14) +  COUNTIFS('2way'!$M$3:$M$7690,"&gt;50%",'2way'!$Y$3:$Y$7690,"Y",'2way'!$R$3:$R$7690,"=" &amp;B14)</f>
        <v>6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8</v>
      </c>
      <c r="Q14" s="6">
        <f t="shared" si="4"/>
        <v>0.75</v>
      </c>
      <c r="R14" s="6">
        <f t="shared" si="5"/>
        <v>0.125</v>
      </c>
      <c r="S14" s="6">
        <f t="shared" si="6"/>
        <v>0.125</v>
      </c>
      <c r="T14" s="6">
        <f t="shared" si="7"/>
        <v>0</v>
      </c>
      <c r="U14">
        <f t="shared" si="8"/>
        <v>7</v>
      </c>
      <c r="V14" s="6">
        <f t="shared" si="9"/>
        <v>0.875</v>
      </c>
      <c r="W14">
        <f t="shared" si="10"/>
        <v>7</v>
      </c>
      <c r="X14" s="6">
        <f t="shared" si="11"/>
        <v>0.875</v>
      </c>
      <c r="Y14">
        <f t="shared" si="12"/>
        <v>1</v>
      </c>
      <c r="Z14" s="6">
        <f t="shared" si="13"/>
        <v>0.125</v>
      </c>
      <c r="AA14">
        <f t="shared" si="14"/>
        <v>1</v>
      </c>
      <c r="AB14" s="6">
        <f t="shared" si="15"/>
        <v>0.125</v>
      </c>
    </row>
    <row r="15" spans="1:28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8</v>
      </c>
      <c r="H15" s="6">
        <f t="shared" si="16"/>
        <v>0</v>
      </c>
      <c r="I15" s="6">
        <f t="shared" si="1"/>
        <v>0.375</v>
      </c>
      <c r="J15" s="6">
        <f t="shared" si="2"/>
        <v>0</v>
      </c>
      <c r="K15" s="6">
        <f t="shared" si="3"/>
        <v>0.625</v>
      </c>
      <c r="L15" s="69">
        <f>COUNTIFS('2way'!$M$3:$M$7690,"&gt;50%",'2way'!$Y$3:$Y$7690,"Y",'2way'!$Q$3:$Q$7690,"=" &amp;B15) +  COUNTIFS('2way'!$M$3:$M$7690,"&gt;50%",'2way'!$Y$3:$Y$7690,"Y",'2way'!$R$3:$R$7690,"=" &amp;B15)</f>
        <v>2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8</v>
      </c>
      <c r="Q15" s="6">
        <f t="shared" si="4"/>
        <v>0.25</v>
      </c>
      <c r="R15" s="6">
        <f t="shared" si="5"/>
        <v>0.25</v>
      </c>
      <c r="S15" s="6">
        <f t="shared" si="6"/>
        <v>0.125</v>
      </c>
      <c r="T15" s="6">
        <f t="shared" si="7"/>
        <v>0.375</v>
      </c>
      <c r="U15">
        <f t="shared" si="8"/>
        <v>0</v>
      </c>
      <c r="V15" s="6">
        <f t="shared" si="9"/>
        <v>0</v>
      </c>
      <c r="W15">
        <f t="shared" si="10"/>
        <v>3</v>
      </c>
      <c r="X15" s="6">
        <f t="shared" si="11"/>
        <v>0.375</v>
      </c>
      <c r="Y15">
        <f t="shared" si="12"/>
        <v>8</v>
      </c>
      <c r="Z15" s="6">
        <f t="shared" si="13"/>
        <v>1</v>
      </c>
      <c r="AA15">
        <f t="shared" si="14"/>
        <v>5</v>
      </c>
      <c r="AB15" s="6">
        <f t="shared" si="15"/>
        <v>0.625</v>
      </c>
    </row>
    <row r="16" spans="1:28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8</v>
      </c>
      <c r="H16" s="6">
        <f t="shared" si="16"/>
        <v>0.625</v>
      </c>
      <c r="I16" s="6">
        <f t="shared" si="1"/>
        <v>0.125</v>
      </c>
      <c r="J16" s="6">
        <f t="shared" si="2"/>
        <v>0.125</v>
      </c>
      <c r="K16" s="6">
        <f t="shared" si="3"/>
        <v>0.125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8</v>
      </c>
      <c r="Q16" s="6">
        <f t="shared" si="4"/>
        <v>0.375</v>
      </c>
      <c r="R16" s="6">
        <f t="shared" si="5"/>
        <v>0</v>
      </c>
      <c r="S16" s="6">
        <f t="shared" si="6"/>
        <v>0.25</v>
      </c>
      <c r="T16" s="6">
        <f>O16/P16</f>
        <v>0.375</v>
      </c>
      <c r="U16">
        <f t="shared" si="8"/>
        <v>6</v>
      </c>
      <c r="V16" s="6">
        <f t="shared" si="9"/>
        <v>0.75</v>
      </c>
      <c r="W16">
        <f t="shared" si="10"/>
        <v>5</v>
      </c>
      <c r="X16" s="6">
        <f t="shared" si="11"/>
        <v>0.625</v>
      </c>
      <c r="Y16">
        <f t="shared" si="12"/>
        <v>2</v>
      </c>
      <c r="Z16" s="6">
        <f t="shared" si="13"/>
        <v>0.25</v>
      </c>
      <c r="AA16">
        <f t="shared" si="14"/>
        <v>3</v>
      </c>
      <c r="AB16" s="6">
        <f t="shared" si="15"/>
        <v>0.375</v>
      </c>
    </row>
    <row r="17" spans="1:28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1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8</v>
      </c>
      <c r="H17" s="6">
        <f t="shared" si="16"/>
        <v>0.375</v>
      </c>
      <c r="I17" s="6">
        <f t="shared" si="1"/>
        <v>0.375</v>
      </c>
      <c r="J17" s="6">
        <f t="shared" si="2"/>
        <v>0.125</v>
      </c>
      <c r="K17" s="6">
        <f t="shared" si="3"/>
        <v>0.125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4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8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4</v>
      </c>
      <c r="V17" s="6">
        <f t="shared" si="9"/>
        <v>0.5</v>
      </c>
      <c r="W17">
        <f t="shared" si="10"/>
        <v>4</v>
      </c>
      <c r="X17" s="6">
        <f t="shared" si="11"/>
        <v>0.5</v>
      </c>
      <c r="Y17">
        <f t="shared" si="12"/>
        <v>4</v>
      </c>
      <c r="Z17" s="6">
        <f t="shared" si="13"/>
        <v>0.5</v>
      </c>
      <c r="AA17">
        <f t="shared" si="14"/>
        <v>4</v>
      </c>
      <c r="AB17" s="6">
        <f t="shared" si="15"/>
        <v>0.5</v>
      </c>
    </row>
    <row r="18" spans="1:28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4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2</v>
      </c>
      <c r="G18">
        <f>COUNTIF('2way'!$Q$3:$Q$7690,"=" &amp;B18) + COUNTIF('2way'!$R$3:$R$7690,"=" &amp;B18)</f>
        <v>8</v>
      </c>
      <c r="H18" s="6">
        <f t="shared" si="16"/>
        <v>0.125</v>
      </c>
      <c r="I18" s="6">
        <f t="shared" si="1"/>
        <v>0.5</v>
      </c>
      <c r="J18" s="6">
        <f t="shared" si="2"/>
        <v>0.125</v>
      </c>
      <c r="K18" s="6">
        <f t="shared" si="3"/>
        <v>0.25</v>
      </c>
      <c r="L18" s="69">
        <f>COUNTIFS('2way'!$M$3:$M$7690,"&gt;50%",'2way'!$Y$3:$Y$7690,"Y",'2way'!$Q$3:$Q$7690,"=" &amp;B18) +  COUNTIFS('2way'!$M$3:$M$7690,"&gt;50%",'2way'!$Y$3:$Y$7690,"Y",'2way'!$R$3:$R$7690,"=" &amp;B18)</f>
        <v>3</v>
      </c>
      <c r="M18" s="69">
        <f>COUNTIFS('2way'!$M$3:$M$7690,"&gt;50%",'2way'!$Y$3:$Y$7690,"N",'2way'!$Q$3:$Q$7690,"=" &amp;B18) +  COUNTIFS('2way'!$M$3:$M$7690,"&gt;50%",'2way'!$Y$3:$Y$7690,"N",'2way'!$R$3:$R$7690,"=" &amp;B18)</f>
        <v>4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8</v>
      </c>
      <c r="Q18" s="6">
        <f t="shared" si="4"/>
        <v>0.375</v>
      </c>
      <c r="R18" s="6">
        <f t="shared" si="5"/>
        <v>0.5</v>
      </c>
      <c r="S18" s="6">
        <f t="shared" si="6"/>
        <v>0.125</v>
      </c>
      <c r="T18" s="6">
        <f t="shared" si="7"/>
        <v>0</v>
      </c>
      <c r="U18">
        <f t="shared" si="8"/>
        <v>2</v>
      </c>
      <c r="V18" s="6">
        <f t="shared" si="9"/>
        <v>0.25</v>
      </c>
      <c r="W18">
        <f t="shared" si="10"/>
        <v>4</v>
      </c>
      <c r="X18" s="6">
        <f t="shared" si="11"/>
        <v>0.5</v>
      </c>
      <c r="Y18">
        <f t="shared" si="12"/>
        <v>6</v>
      </c>
      <c r="Z18" s="6">
        <f t="shared" si="13"/>
        <v>0.75</v>
      </c>
      <c r="AA18">
        <f t="shared" si="14"/>
        <v>4</v>
      </c>
      <c r="AB18" s="6">
        <f t="shared" si="15"/>
        <v>0.5</v>
      </c>
    </row>
    <row r="19" spans="1:28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8</v>
      </c>
      <c r="H19" s="6">
        <f t="shared" si="16"/>
        <v>0</v>
      </c>
      <c r="I19" s="6">
        <f t="shared" si="1"/>
        <v>0</v>
      </c>
      <c r="J19" s="6">
        <f t="shared" si="2"/>
        <v>0.75</v>
      </c>
      <c r="K19" s="6">
        <f t="shared" si="3"/>
        <v>0.25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8</v>
      </c>
      <c r="Q19" s="6">
        <f t="shared" si="4"/>
        <v>0</v>
      </c>
      <c r="R19" s="6">
        <f t="shared" si="5"/>
        <v>0</v>
      </c>
      <c r="S19" s="6">
        <f t="shared" si="6"/>
        <v>0.75</v>
      </c>
      <c r="T19" s="6">
        <f t="shared" si="7"/>
        <v>0.25</v>
      </c>
      <c r="U19">
        <f t="shared" si="8"/>
        <v>6</v>
      </c>
      <c r="V19" s="6">
        <f>U19/G19</f>
        <v>0.75</v>
      </c>
      <c r="W19">
        <f t="shared" si="10"/>
        <v>6</v>
      </c>
      <c r="X19" s="6">
        <f t="shared" si="11"/>
        <v>0.75</v>
      </c>
      <c r="Y19">
        <f t="shared" si="12"/>
        <v>2</v>
      </c>
      <c r="Z19" s="6">
        <f t="shared" si="13"/>
        <v>0.25</v>
      </c>
      <c r="AA19">
        <f t="shared" si="14"/>
        <v>2</v>
      </c>
      <c r="AB19" s="6">
        <f t="shared" si="15"/>
        <v>0.25</v>
      </c>
    </row>
    <row r="20" spans="1:28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4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8</v>
      </c>
      <c r="H20" s="6">
        <f t="shared" si="16"/>
        <v>0.375</v>
      </c>
      <c r="I20" s="6">
        <f t="shared" si="1"/>
        <v>0.5</v>
      </c>
      <c r="J20" s="6">
        <f t="shared" si="2"/>
        <v>0.125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4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8</v>
      </c>
      <c r="Q20" s="6">
        <f t="shared" si="4"/>
        <v>0.25</v>
      </c>
      <c r="R20" s="6">
        <f t="shared" si="5"/>
        <v>0.5</v>
      </c>
      <c r="S20" s="6">
        <f t="shared" si="6"/>
        <v>0.125</v>
      </c>
      <c r="T20" s="6">
        <f t="shared" si="7"/>
        <v>0.125</v>
      </c>
      <c r="U20">
        <f t="shared" si="8"/>
        <v>4</v>
      </c>
      <c r="V20" s="6">
        <f t="shared" si="9"/>
        <v>0.5</v>
      </c>
      <c r="W20">
        <f t="shared" si="10"/>
        <v>3</v>
      </c>
      <c r="X20" s="6">
        <f t="shared" si="11"/>
        <v>0.375</v>
      </c>
      <c r="Y20">
        <f t="shared" si="12"/>
        <v>4</v>
      </c>
      <c r="Z20" s="6">
        <f t="shared" si="13"/>
        <v>0.5</v>
      </c>
      <c r="AA20">
        <f t="shared" si="14"/>
        <v>5</v>
      </c>
      <c r="AB20" s="6">
        <f t="shared" si="15"/>
        <v>0.625</v>
      </c>
    </row>
    <row r="21" spans="1:28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8</v>
      </c>
      <c r="H21" s="6">
        <f t="shared" si="16"/>
        <v>0.125</v>
      </c>
      <c r="I21" s="6">
        <f t="shared" si="1"/>
        <v>0.25</v>
      </c>
      <c r="J21" s="6">
        <f t="shared" si="2"/>
        <v>0.375</v>
      </c>
      <c r="K21" s="6">
        <f t="shared" si="3"/>
        <v>0.25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3</v>
      </c>
      <c r="P21">
        <f>COUNTIF('2way'!$Q$3:$Q$7690,"=" &amp;B21) + COUNTIF('2way'!$R$3:$R$7690,"=" &amp;B21)</f>
        <v>8</v>
      </c>
      <c r="Q21" s="6">
        <f t="shared" si="4"/>
        <v>0</v>
      </c>
      <c r="R21" s="6">
        <f t="shared" si="5"/>
        <v>0</v>
      </c>
      <c r="S21" s="6">
        <f t="shared" si="6"/>
        <v>0.625</v>
      </c>
      <c r="T21" s="6">
        <f t="shared" si="7"/>
        <v>0.375</v>
      </c>
      <c r="U21">
        <f t="shared" si="8"/>
        <v>4</v>
      </c>
      <c r="V21" s="6">
        <f t="shared" si="9"/>
        <v>0.5</v>
      </c>
      <c r="W21">
        <f t="shared" si="10"/>
        <v>5</v>
      </c>
      <c r="X21" s="6">
        <f t="shared" si="11"/>
        <v>0.625</v>
      </c>
      <c r="Y21">
        <f t="shared" si="12"/>
        <v>4</v>
      </c>
      <c r="Z21" s="6">
        <f t="shared" si="13"/>
        <v>0.5</v>
      </c>
      <c r="AA21">
        <f t="shared" si="14"/>
        <v>3</v>
      </c>
      <c r="AB21" s="6">
        <f>AA21/P21</f>
        <v>0.375</v>
      </c>
    </row>
    <row r="22" spans="1:28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5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8</v>
      </c>
      <c r="H22" s="6">
        <f t="shared" si="16"/>
        <v>0</v>
      </c>
      <c r="I22" s="6">
        <f t="shared" si="1"/>
        <v>0</v>
      </c>
      <c r="J22" s="6">
        <f t="shared" si="2"/>
        <v>0.625</v>
      </c>
      <c r="K22" s="6">
        <f t="shared" si="3"/>
        <v>0.375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8</v>
      </c>
      <c r="Q22" s="6">
        <f t="shared" si="4"/>
        <v>0.125</v>
      </c>
      <c r="R22" s="6">
        <f t="shared" si="5"/>
        <v>0.125</v>
      </c>
      <c r="S22" s="6">
        <f t="shared" si="6"/>
        <v>0.5</v>
      </c>
      <c r="T22" s="6">
        <f t="shared" si="7"/>
        <v>0.25</v>
      </c>
      <c r="U22">
        <f t="shared" si="8"/>
        <v>5</v>
      </c>
      <c r="V22" s="6">
        <f t="shared" si="9"/>
        <v>0.625</v>
      </c>
      <c r="W22">
        <f t="shared" si="10"/>
        <v>5</v>
      </c>
      <c r="X22" s="6">
        <f t="shared" si="11"/>
        <v>0.625</v>
      </c>
      <c r="Y22">
        <f t="shared" si="12"/>
        <v>3</v>
      </c>
      <c r="Z22" s="6">
        <f t="shared" si="13"/>
        <v>0.375</v>
      </c>
      <c r="AA22">
        <f t="shared" si="14"/>
        <v>3</v>
      </c>
      <c r="AB22" s="6">
        <f t="shared" si="15"/>
        <v>0.375</v>
      </c>
    </row>
    <row r="23" spans="1:28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2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8</v>
      </c>
      <c r="H23" s="6">
        <f t="shared" si="16"/>
        <v>0.625</v>
      </c>
      <c r="I23" s="6">
        <f t="shared" si="1"/>
        <v>0.25</v>
      </c>
      <c r="J23" s="6">
        <f t="shared" si="2"/>
        <v>0</v>
      </c>
      <c r="K23" s="6">
        <f t="shared" si="3"/>
        <v>0.125</v>
      </c>
      <c r="L23" s="69">
        <f>COUNTIFS('2way'!$M$3:$M$7690,"&gt;50%",'2way'!$Y$3:$Y$7690,"Y",'2way'!$Q$3:$Q$7690,"=" &amp;B23) +  COUNTIFS('2way'!$M$3:$M$7690,"&gt;50%",'2way'!$Y$3:$Y$7690,"Y",'2way'!$R$3:$R$7690,"=" &amp;B23)</f>
        <v>5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8</v>
      </c>
      <c r="Q23" s="6">
        <f t="shared" si="4"/>
        <v>0.625</v>
      </c>
      <c r="R23" s="6">
        <f t="shared" si="5"/>
        <v>0.125</v>
      </c>
      <c r="S23" s="6">
        <f t="shared" si="6"/>
        <v>0</v>
      </c>
      <c r="T23" s="6">
        <f t="shared" si="7"/>
        <v>0.125</v>
      </c>
      <c r="U23">
        <f t="shared" si="8"/>
        <v>5</v>
      </c>
      <c r="V23" s="6">
        <f t="shared" si="9"/>
        <v>0.625</v>
      </c>
      <c r="W23">
        <f t="shared" si="10"/>
        <v>5</v>
      </c>
      <c r="X23" s="6">
        <f t="shared" si="11"/>
        <v>0.625</v>
      </c>
      <c r="Y23">
        <f t="shared" si="12"/>
        <v>3</v>
      </c>
      <c r="Z23" s="6">
        <f t="shared" si="13"/>
        <v>0.375</v>
      </c>
      <c r="AA23">
        <f t="shared" si="14"/>
        <v>2</v>
      </c>
      <c r="AB23" s="6">
        <f t="shared" si="15"/>
        <v>0.25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2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12</v>
      </c>
      <c r="H24" s="6">
        <f t="shared" si="16"/>
        <v>0.33333333333333331</v>
      </c>
      <c r="I24" s="6">
        <f t="shared" si="1"/>
        <v>0.25</v>
      </c>
      <c r="J24" s="6">
        <f t="shared" si="2"/>
        <v>0.16666666666666666</v>
      </c>
      <c r="K24" s="6">
        <f t="shared" si="3"/>
        <v>0.25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4</v>
      </c>
      <c r="O24" s="69">
        <f>COUNTIFS('2way'!$N$3:$N$7690,"&gt;50%",'2way'!$Y$3:$Y$7690,"Y",'2way'!$Q$3:$Q$7690,"=" &amp;B24) +  COUNTIFS('2way'!$N$3:$N$7690,"&gt;50%",'2way'!$Y$3:$Y$7690,"Y",'2way'!$R$3:$R$7690,"=" &amp;B24)</f>
        <v>5</v>
      </c>
      <c r="P24">
        <f>COUNTIF('2way'!$Q$3:$Q$7690,"=" &amp;B24) + COUNTIF('2way'!$R$3:$R$7690,"=" &amp;B24)</f>
        <v>12</v>
      </c>
      <c r="Q24" s="6">
        <f t="shared" si="4"/>
        <v>0.16666666666666666</v>
      </c>
      <c r="R24" s="6">
        <f t="shared" si="5"/>
        <v>8.3333333333333329E-2</v>
      </c>
      <c r="S24" s="6">
        <f t="shared" si="6"/>
        <v>0.33333333333333331</v>
      </c>
      <c r="T24" s="6">
        <f t="shared" si="7"/>
        <v>0.41666666666666669</v>
      </c>
      <c r="U24">
        <f t="shared" si="8"/>
        <v>6</v>
      </c>
      <c r="V24" s="6">
        <f t="shared" si="9"/>
        <v>0.5</v>
      </c>
      <c r="W24">
        <f t="shared" si="10"/>
        <v>6</v>
      </c>
      <c r="X24" s="6">
        <f t="shared" si="11"/>
        <v>0.5</v>
      </c>
      <c r="Y24">
        <f t="shared" si="12"/>
        <v>6</v>
      </c>
      <c r="Z24" s="6">
        <f t="shared" si="13"/>
        <v>0.5</v>
      </c>
      <c r="AA24">
        <f t="shared" si="14"/>
        <v>6</v>
      </c>
      <c r="AB24" s="6">
        <f t="shared" si="15"/>
        <v>0.5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4</v>
      </c>
      <c r="G25">
        <f>COUNTIF('2way'!$Q$3:$Q$7690,"=" &amp;B25) + COUNTIF('2way'!$R$3:$R$7690,"=" &amp;B25)</f>
        <v>12</v>
      </c>
      <c r="H25" s="6">
        <f t="shared" ref="H25:H67" si="17">C25/G25</f>
        <v>0.33333333333333331</v>
      </c>
      <c r="I25" s="6">
        <f t="shared" si="1"/>
        <v>8.3333333333333329E-2</v>
      </c>
      <c r="J25" s="6">
        <f t="shared" si="2"/>
        <v>0.25</v>
      </c>
      <c r="K25" s="6">
        <f t="shared" si="3"/>
        <v>0.33333333333333331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8</v>
      </c>
      <c r="P25">
        <f>COUNTIF('2way'!$Q$3:$Q$7690,"=" &amp;B25) + COUNTIF('2way'!$R$3:$R$7690,"=" &amp;B25)</f>
        <v>12</v>
      </c>
      <c r="Q25" s="6">
        <f t="shared" si="4"/>
        <v>0</v>
      </c>
      <c r="R25" s="6">
        <f t="shared" si="5"/>
        <v>0</v>
      </c>
      <c r="S25" s="6">
        <f t="shared" si="6"/>
        <v>0.33333333333333331</v>
      </c>
      <c r="T25" s="6">
        <f t="shared" si="7"/>
        <v>0.66666666666666663</v>
      </c>
      <c r="U25">
        <f t="shared" si="8"/>
        <v>7</v>
      </c>
      <c r="V25" s="6">
        <f t="shared" si="9"/>
        <v>0.58333333333333337</v>
      </c>
      <c r="W25">
        <f t="shared" si="10"/>
        <v>4</v>
      </c>
      <c r="X25" s="6">
        <f t="shared" si="11"/>
        <v>0.33333333333333331</v>
      </c>
      <c r="Y25">
        <f t="shared" si="12"/>
        <v>5</v>
      </c>
      <c r="Z25" s="6">
        <f t="shared" si="13"/>
        <v>0.41666666666666669</v>
      </c>
      <c r="AA25">
        <f t="shared" si="14"/>
        <v>8</v>
      </c>
      <c r="AB25" s="6">
        <f t="shared" si="15"/>
        <v>0.66666666666666663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5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12</v>
      </c>
      <c r="H26" s="6">
        <f t="shared" si="17"/>
        <v>0.41666666666666669</v>
      </c>
      <c r="I26" s="6">
        <f>D26/G26</f>
        <v>0</v>
      </c>
      <c r="J26" s="6">
        <f t="shared" si="2"/>
        <v>0.58333333333333337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4</v>
      </c>
      <c r="P26">
        <f>COUNTIF('2way'!$Q$3:$Q$7690,"=" &amp;B26) + COUNTIF('2way'!$R$3:$R$7690,"=" &amp;B26)</f>
        <v>12</v>
      </c>
      <c r="Q26" s="6">
        <f t="shared" si="4"/>
        <v>8.3333333333333329E-2</v>
      </c>
      <c r="R26" s="6">
        <f t="shared" si="5"/>
        <v>0</v>
      </c>
      <c r="S26" s="6">
        <f t="shared" si="6"/>
        <v>0.58333333333333337</v>
      </c>
      <c r="T26" s="6">
        <f t="shared" si="7"/>
        <v>0.33333333333333331</v>
      </c>
      <c r="U26">
        <f t="shared" si="8"/>
        <v>12</v>
      </c>
      <c r="V26" s="6">
        <f t="shared" si="9"/>
        <v>1</v>
      </c>
      <c r="W26">
        <f t="shared" si="10"/>
        <v>8</v>
      </c>
      <c r="X26" s="6">
        <f t="shared" si="11"/>
        <v>0.66666666666666663</v>
      </c>
      <c r="Y26">
        <f t="shared" si="12"/>
        <v>0</v>
      </c>
      <c r="Z26" s="6">
        <f>Y26/G26</f>
        <v>0</v>
      </c>
      <c r="AA26">
        <f t="shared" si="14"/>
        <v>4</v>
      </c>
      <c r="AB26" s="6">
        <f t="shared" si="15"/>
        <v>0.33333333333333331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3</v>
      </c>
      <c r="F27" s="69">
        <f>COUNTIFS('2way'!$B$3:$B$7690,"&gt;50%",'2way'!$Y$3:$Y$7690,"Y",'2way'!$Q$3:$Q$7690,"=" &amp;B27) +  COUNTIFS('2way'!$B$3:$B$7690,"&gt;50%",'2way'!$Y$3:$Y$7690,"Y",'2way'!$R$3:$R$7690,"=" &amp;B27)</f>
        <v>4</v>
      </c>
      <c r="G27">
        <f>COUNTIF('2way'!$Q$3:$Q$7690,"=" &amp;B27) + COUNTIF('2way'!$R$3:$R$7690,"=" &amp;B27)</f>
        <v>12</v>
      </c>
      <c r="H27" s="6">
        <f t="shared" si="17"/>
        <v>0.25</v>
      </c>
      <c r="I27" s="6">
        <f t="shared" si="1"/>
        <v>0.16666666666666666</v>
      </c>
      <c r="J27" s="6">
        <f t="shared" si="2"/>
        <v>0.25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5</v>
      </c>
      <c r="O27" s="69">
        <f>COUNTIFS('2way'!$N$3:$N$7690,"&gt;50%",'2way'!$Y$3:$Y$7690,"Y",'2way'!$Q$3:$Q$7690,"=" &amp;B27) +  COUNTIFS('2way'!$N$3:$N$7690,"&gt;50%",'2way'!$Y$3:$Y$7690,"Y",'2way'!$R$3:$R$7690,"=" &amp;B27)</f>
        <v>7</v>
      </c>
      <c r="P27">
        <f>COUNTIF('2way'!$Q$3:$Q$7690,"=" &amp;B27) + COUNTIF('2way'!$R$3:$R$7690,"=" &amp;B27)</f>
        <v>12</v>
      </c>
      <c r="Q27" s="6">
        <f>L27/P27</f>
        <v>0</v>
      </c>
      <c r="R27" s="6">
        <f t="shared" si="5"/>
        <v>0</v>
      </c>
      <c r="S27" s="6">
        <f t="shared" si="6"/>
        <v>0.41666666666666669</v>
      </c>
      <c r="T27" s="6">
        <f t="shared" si="7"/>
        <v>0.58333333333333337</v>
      </c>
      <c r="U27">
        <f t="shared" si="8"/>
        <v>6</v>
      </c>
      <c r="V27" s="6">
        <f t="shared" si="9"/>
        <v>0.5</v>
      </c>
      <c r="W27">
        <f t="shared" si="10"/>
        <v>5</v>
      </c>
      <c r="X27" s="6">
        <f t="shared" si="11"/>
        <v>0.41666666666666669</v>
      </c>
      <c r="Y27">
        <f t="shared" si="12"/>
        <v>6</v>
      </c>
      <c r="Z27" s="6">
        <f t="shared" si="13"/>
        <v>0.5</v>
      </c>
      <c r="AA27">
        <f t="shared" si="14"/>
        <v>7</v>
      </c>
      <c r="AB27" s="6">
        <f t="shared" si="15"/>
        <v>0.58333333333333337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9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12</v>
      </c>
      <c r="H28" s="6">
        <f t="shared" si="17"/>
        <v>8.3333333333333329E-2</v>
      </c>
      <c r="I28" s="6">
        <f t="shared" si="1"/>
        <v>0</v>
      </c>
      <c r="J28" s="6">
        <f t="shared" si="2"/>
        <v>0.75</v>
      </c>
      <c r="K28" s="6">
        <f t="shared" si="3"/>
        <v>0.16666666666666666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8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12</v>
      </c>
      <c r="Q28" s="6">
        <f t="shared" si="4"/>
        <v>0</v>
      </c>
      <c r="R28" s="6">
        <f t="shared" si="5"/>
        <v>8.3333333333333329E-2</v>
      </c>
      <c r="S28" s="6">
        <f t="shared" si="6"/>
        <v>0.66666666666666663</v>
      </c>
      <c r="T28" s="6">
        <f t="shared" si="7"/>
        <v>0.25</v>
      </c>
      <c r="U28">
        <f t="shared" si="8"/>
        <v>10</v>
      </c>
      <c r="V28" s="6">
        <f t="shared" si="9"/>
        <v>0.83333333333333337</v>
      </c>
      <c r="W28">
        <f t="shared" si="10"/>
        <v>8</v>
      </c>
      <c r="X28" s="6">
        <f t="shared" si="11"/>
        <v>0.66666666666666663</v>
      </c>
      <c r="Y28">
        <f t="shared" si="12"/>
        <v>2</v>
      </c>
      <c r="Z28" s="6">
        <f t="shared" si="13"/>
        <v>0.16666666666666666</v>
      </c>
      <c r="AA28">
        <f t="shared" si="14"/>
        <v>4</v>
      </c>
      <c r="AB28" s="6">
        <f t="shared" si="15"/>
        <v>0.33333333333333331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4</v>
      </c>
      <c r="F29" s="69">
        <f>COUNTIFS('2way'!$B$3:$B$7690,"&gt;50%",'2way'!$Y$3:$Y$7690,"Y",'2way'!$Q$3:$Q$7690,"=" &amp;B29) +  COUNTIFS('2way'!$B$3:$B$7690,"&gt;50%",'2way'!$Y$3:$Y$7690,"Y",'2way'!$R$3:$R$7690,"=" &amp;B29)</f>
        <v>7</v>
      </c>
      <c r="G29">
        <f>COUNTIF('2way'!$Q$3:$Q$7690,"=" &amp;B29) + COUNTIF('2way'!$R$3:$R$7690,"=" &amp;B29)</f>
        <v>12</v>
      </c>
      <c r="H29" s="6">
        <f t="shared" si="17"/>
        <v>0</v>
      </c>
      <c r="I29" s="6">
        <f t="shared" si="1"/>
        <v>8.3333333333333329E-2</v>
      </c>
      <c r="J29" s="6">
        <f t="shared" si="2"/>
        <v>0.33333333333333331</v>
      </c>
      <c r="K29" s="6">
        <f t="shared" si="3"/>
        <v>0.58333333333333337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5</v>
      </c>
      <c r="O29" s="69">
        <f>COUNTIFS('2way'!$N$3:$N$7690,"&gt;50%",'2way'!$Y$3:$Y$7690,"Y",'2way'!$Q$3:$Q$7690,"=" &amp;B29) +  COUNTIFS('2way'!$N$3:$N$7690,"&gt;50%",'2way'!$Y$3:$Y$7690,"Y",'2way'!$R$3:$R$7690,"=" &amp;B29)</f>
        <v>6</v>
      </c>
      <c r="P29">
        <f>COUNTIF('2way'!$Q$3:$Q$7690,"=" &amp;B29) + COUNTIF('2way'!$R$3:$R$7690,"=" &amp;B29)</f>
        <v>12</v>
      </c>
      <c r="Q29" s="6">
        <f t="shared" si="4"/>
        <v>8.3333333333333329E-2</v>
      </c>
      <c r="R29" s="6">
        <f t="shared" si="5"/>
        <v>0</v>
      </c>
      <c r="S29" s="6">
        <f t="shared" si="6"/>
        <v>0.41666666666666669</v>
      </c>
      <c r="T29" s="6">
        <f t="shared" si="7"/>
        <v>0.5</v>
      </c>
      <c r="U29">
        <f t="shared" si="8"/>
        <v>4</v>
      </c>
      <c r="V29" s="6">
        <f t="shared" si="9"/>
        <v>0.33333333333333331</v>
      </c>
      <c r="W29">
        <f t="shared" si="10"/>
        <v>6</v>
      </c>
      <c r="X29" s="6">
        <f t="shared" si="11"/>
        <v>0.5</v>
      </c>
      <c r="Y29">
        <f t="shared" si="12"/>
        <v>8</v>
      </c>
      <c r="Z29" s="6">
        <f t="shared" si="13"/>
        <v>0.66666666666666663</v>
      </c>
      <c r="AA29">
        <f t="shared" si="14"/>
        <v>6</v>
      </c>
      <c r="AB29" s="6">
        <f t="shared" si="15"/>
        <v>0.5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6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12</v>
      </c>
      <c r="H30" s="6">
        <f t="shared" si="17"/>
        <v>0.16666666666666666</v>
      </c>
      <c r="I30" s="6">
        <f t="shared" si="1"/>
        <v>8.3333333333333329E-2</v>
      </c>
      <c r="J30" s="6">
        <f t="shared" si="2"/>
        <v>0.5</v>
      </c>
      <c r="K30" s="6">
        <f t="shared" si="3"/>
        <v>0.25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7</v>
      </c>
      <c r="O30" s="69">
        <f>COUNTIFS('2way'!$N$3:$N$7690,"&gt;50%",'2way'!$Y$3:$Y$7690,"Y",'2way'!$Q$3:$Q$7690,"=" &amp;B30) +  COUNTIFS('2way'!$N$3:$N$7690,"&gt;50%",'2way'!$Y$3:$Y$7690,"Y",'2way'!$R$3:$R$7690,"=" &amp;B30)</f>
        <v>5</v>
      </c>
      <c r="P30">
        <f>COUNTIF('2way'!$Q$3:$Q$7690,"=" &amp;B30) + COUNTIF('2way'!$R$3:$R$7690,"=" &amp;B30)</f>
        <v>12</v>
      </c>
      <c r="Q30" s="6">
        <f t="shared" si="4"/>
        <v>0</v>
      </c>
      <c r="R30" s="6">
        <f t="shared" si="5"/>
        <v>0</v>
      </c>
      <c r="S30" s="6">
        <f t="shared" si="6"/>
        <v>0.58333333333333337</v>
      </c>
      <c r="T30" s="6">
        <f t="shared" si="7"/>
        <v>0.41666666666666669</v>
      </c>
      <c r="U30">
        <f t="shared" si="8"/>
        <v>8</v>
      </c>
      <c r="V30" s="6">
        <f t="shared" si="9"/>
        <v>0.66666666666666663</v>
      </c>
      <c r="W30">
        <f t="shared" si="10"/>
        <v>7</v>
      </c>
      <c r="X30" s="6">
        <f t="shared" si="11"/>
        <v>0.58333333333333337</v>
      </c>
      <c r="Y30">
        <f>D30+F30</f>
        <v>4</v>
      </c>
      <c r="Z30" s="6">
        <f t="shared" si="13"/>
        <v>0.33333333333333331</v>
      </c>
      <c r="AA30">
        <f t="shared" si="14"/>
        <v>5</v>
      </c>
      <c r="AB30" s="6">
        <f t="shared" si="15"/>
        <v>0.41666666666666669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5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2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12</v>
      </c>
      <c r="H31" s="6">
        <f t="shared" si="17"/>
        <v>0.41666666666666669</v>
      </c>
      <c r="I31" s="6">
        <f t="shared" si="1"/>
        <v>8.3333333333333329E-2</v>
      </c>
      <c r="J31" s="6">
        <f t="shared" si="2"/>
        <v>0.16666666666666666</v>
      </c>
      <c r="K31" s="6">
        <f t="shared" si="3"/>
        <v>0.33333333333333331</v>
      </c>
      <c r="L31" s="69">
        <f>COUNTIFS('2way'!$M$3:$M$7690,"&gt;50%",'2way'!$Y$3:$Y$7690,"Y",'2way'!$Q$3:$Q$7690,"=" &amp;B31) +  COUNTIFS('2way'!$M$3:$M$7690,"&gt;50%",'2way'!$Y$3:$Y$7690,"Y",'2way'!$R$3:$R$7690,"=" &amp;B31)</f>
        <v>5</v>
      </c>
      <c r="M31" s="69">
        <f>COUNTIFS('2way'!$M$3:$M$7690,"&gt;50%",'2way'!$Y$3:$Y$7690,"N",'2way'!$Q$3:$Q$7690,"=" &amp;B31) +  COUNTIFS('2way'!$M$3:$M$7690,"&gt;50%",'2way'!$Y$3:$Y$7690,"N",'2way'!$R$3:$R$7690,"=" &amp;B31)</f>
        <v>1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12</v>
      </c>
      <c r="Q31" s="6">
        <f t="shared" si="4"/>
        <v>0.41666666666666669</v>
      </c>
      <c r="R31" s="6">
        <f t="shared" si="5"/>
        <v>8.3333333333333329E-2</v>
      </c>
      <c r="S31" s="6">
        <f t="shared" si="6"/>
        <v>0.16666666666666666</v>
      </c>
      <c r="T31" s="6">
        <f t="shared" si="7"/>
        <v>0.33333333333333331</v>
      </c>
      <c r="U31">
        <f t="shared" si="8"/>
        <v>7</v>
      </c>
      <c r="V31" s="6">
        <f t="shared" si="9"/>
        <v>0.58333333333333337</v>
      </c>
      <c r="W31">
        <f t="shared" si="10"/>
        <v>7</v>
      </c>
      <c r="X31" s="6">
        <f t="shared" si="11"/>
        <v>0.58333333333333337</v>
      </c>
      <c r="Y31">
        <f t="shared" si="12"/>
        <v>5</v>
      </c>
      <c r="Z31" s="6">
        <f t="shared" si="13"/>
        <v>0.41666666666666669</v>
      </c>
      <c r="AA31">
        <f t="shared" si="14"/>
        <v>5</v>
      </c>
      <c r="AB31" s="6">
        <f t="shared" si="15"/>
        <v>0.41666666666666669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4</v>
      </c>
      <c r="F32" s="69">
        <f>COUNTIFS('2way'!$B$3:$B$7690,"&gt;50%",'2way'!$Y$3:$Y$7690,"Y",'2way'!$Q$3:$Q$7690,"=" &amp;B32) +  COUNTIFS('2way'!$B$3:$B$7690,"&gt;50%",'2way'!$Y$3:$Y$7690,"Y",'2way'!$R$3:$R$7690,"=" &amp;B32)</f>
        <v>5</v>
      </c>
      <c r="G32">
        <f>COUNTIF('2way'!$Q$3:$Q$7690,"=" &amp;B32) + COUNTIF('2way'!$R$3:$R$7690,"=" &amp;B32)</f>
        <v>12</v>
      </c>
      <c r="H32" s="6">
        <f t="shared" si="17"/>
        <v>8.3333333333333329E-2</v>
      </c>
      <c r="I32" s="6">
        <f t="shared" si="1"/>
        <v>0.16666666666666666</v>
      </c>
      <c r="J32" s="6">
        <f t="shared" si="2"/>
        <v>0.33333333333333331</v>
      </c>
      <c r="K32" s="6">
        <f t="shared" si="3"/>
        <v>0.41666666666666669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6</v>
      </c>
      <c r="O32" s="69">
        <f>COUNTIFS('2way'!$N$3:$N$7690,"&gt;50%",'2way'!$Y$3:$Y$7690,"Y",'2way'!$Q$3:$Q$7690,"=" &amp;B32) +  COUNTIFS('2way'!$N$3:$N$7690,"&gt;50%",'2way'!$Y$3:$Y$7690,"Y",'2way'!$R$3:$R$7690,"=" &amp;B32)</f>
        <v>6</v>
      </c>
      <c r="P32">
        <f>COUNTIF('2way'!$Q$3:$Q$7690,"=" &amp;B32) + COUNTIF('2way'!$R$3:$R$7690,"=" &amp;B32)</f>
        <v>12</v>
      </c>
      <c r="Q32" s="6">
        <f t="shared" si="4"/>
        <v>0</v>
      </c>
      <c r="R32" s="6">
        <f t="shared" si="5"/>
        <v>0</v>
      </c>
      <c r="S32" s="6">
        <f t="shared" si="6"/>
        <v>0.5</v>
      </c>
      <c r="T32" s="6">
        <f t="shared" si="7"/>
        <v>0.5</v>
      </c>
      <c r="U32">
        <f t="shared" si="8"/>
        <v>5</v>
      </c>
      <c r="V32" s="6">
        <f t="shared" si="9"/>
        <v>0.41666666666666669</v>
      </c>
      <c r="W32">
        <f t="shared" si="10"/>
        <v>6</v>
      </c>
      <c r="X32" s="6">
        <f t="shared" si="11"/>
        <v>0.5</v>
      </c>
      <c r="Y32">
        <f t="shared" si="12"/>
        <v>7</v>
      </c>
      <c r="Z32" s="6">
        <f t="shared" si="13"/>
        <v>0.58333333333333337</v>
      </c>
      <c r="AA32">
        <f t="shared" si="14"/>
        <v>6</v>
      </c>
      <c r="AB32" s="6">
        <f t="shared" si="15"/>
        <v>0.5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6</v>
      </c>
      <c r="G33">
        <f>COUNTIF('2way'!$Q$3:$Q$7690,"=" &amp;B33) + COUNTIF('2way'!$R$3:$R$7690,"=" &amp;B33)</f>
        <v>12</v>
      </c>
      <c r="H33" s="6">
        <f t="shared" si="17"/>
        <v>8.3333333333333329E-2</v>
      </c>
      <c r="I33" s="6">
        <f t="shared" si="1"/>
        <v>0</v>
      </c>
      <c r="J33" s="6">
        <f t="shared" si="2"/>
        <v>0.41666666666666669</v>
      </c>
      <c r="K33" s="6">
        <f t="shared" si="3"/>
        <v>0.5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7</v>
      </c>
      <c r="P33">
        <f>COUNTIF('2way'!$Q$3:$Q$7690,"=" &amp;B33) + COUNTIF('2way'!$R$3:$R$7690,"=" &amp;B33)</f>
        <v>12</v>
      </c>
      <c r="Q33" s="6">
        <f t="shared" si="4"/>
        <v>0</v>
      </c>
      <c r="R33" s="6">
        <f t="shared" si="5"/>
        <v>0</v>
      </c>
      <c r="S33" s="6">
        <f t="shared" si="6"/>
        <v>0.41666666666666669</v>
      </c>
      <c r="T33" s="6">
        <f t="shared" si="7"/>
        <v>0.58333333333333337</v>
      </c>
      <c r="U33">
        <f t="shared" si="8"/>
        <v>6</v>
      </c>
      <c r="V33" s="6">
        <f t="shared" si="9"/>
        <v>0.5</v>
      </c>
      <c r="W33">
        <f t="shared" si="10"/>
        <v>5</v>
      </c>
      <c r="X33" s="6">
        <f t="shared" si="11"/>
        <v>0.41666666666666669</v>
      </c>
      <c r="Y33">
        <f t="shared" si="12"/>
        <v>6</v>
      </c>
      <c r="Z33" s="6">
        <f t="shared" si="13"/>
        <v>0.5</v>
      </c>
      <c r="AA33">
        <f t="shared" si="14"/>
        <v>7</v>
      </c>
      <c r="AB33" s="6">
        <f t="shared" si="15"/>
        <v>0.58333333333333337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8</v>
      </c>
      <c r="G34">
        <f>COUNTIF('2way'!$Q$3:$Q$7690,"=" &amp;B34) + COUNTIF('2way'!$R$3:$R$7690,"=" &amp;B34)</f>
        <v>12</v>
      </c>
      <c r="H34" s="6">
        <f t="shared" si="17"/>
        <v>0</v>
      </c>
      <c r="I34" s="6">
        <f t="shared" si="1"/>
        <v>0</v>
      </c>
      <c r="J34" s="6">
        <f t="shared" si="2"/>
        <v>0.33333333333333331</v>
      </c>
      <c r="K34" s="6">
        <f t="shared" si="3"/>
        <v>0.66666666666666663</v>
      </c>
      <c r="L34" s="69">
        <f>COUNTIFS('2way'!$M$3:$M$7690,"&gt;50%",'2way'!$Y$3:$Y$7690,"Y",'2way'!$Q$3:$Q$7690,"=" &amp;B34) +  COUNTIFS('2way'!$M$3:$M$7690,"&gt;50%",'2way'!$Y$3:$Y$7690,"Y",'2way'!$R$3:$R$7690,"=" &amp;B34)</f>
        <v>3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5</v>
      </c>
      <c r="P34">
        <f>COUNTIF('2way'!$Q$3:$Q$7690,"=" &amp;B34) + COUNTIF('2way'!$R$3:$R$7690,"=" &amp;B34)</f>
        <v>12</v>
      </c>
      <c r="Q34" s="6">
        <f t="shared" si="4"/>
        <v>0.25</v>
      </c>
      <c r="R34" s="6">
        <f t="shared" si="5"/>
        <v>8.3333333333333329E-2</v>
      </c>
      <c r="S34" s="6">
        <f t="shared" si="6"/>
        <v>0.25</v>
      </c>
      <c r="T34" s="6">
        <f t="shared" si="7"/>
        <v>0.41666666666666669</v>
      </c>
      <c r="U34">
        <f t="shared" si="8"/>
        <v>4</v>
      </c>
      <c r="V34" s="6">
        <f t="shared" si="9"/>
        <v>0.33333333333333331</v>
      </c>
      <c r="W34">
        <f t="shared" si="10"/>
        <v>6</v>
      </c>
      <c r="X34" s="6">
        <f t="shared" si="11"/>
        <v>0.5</v>
      </c>
      <c r="Y34">
        <f t="shared" si="12"/>
        <v>8</v>
      </c>
      <c r="Z34" s="6">
        <f t="shared" si="13"/>
        <v>0.66666666666666663</v>
      </c>
      <c r="AA34">
        <f t="shared" si="14"/>
        <v>6</v>
      </c>
      <c r="AB34" s="6">
        <f t="shared" si="15"/>
        <v>0.5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5</v>
      </c>
      <c r="G35">
        <f>COUNTIF('2way'!$Q$3:$Q$7690,"=" &amp;B35) + COUNTIF('2way'!$R$3:$R$7690,"=" &amp;B35)</f>
        <v>12</v>
      </c>
      <c r="H35" s="6">
        <f t="shared" si="17"/>
        <v>8.3333333333333329E-2</v>
      </c>
      <c r="I35" s="6">
        <f t="shared" si="1"/>
        <v>8.3333333333333329E-2</v>
      </c>
      <c r="J35" s="6">
        <f t="shared" si="2"/>
        <v>0.41666666666666669</v>
      </c>
      <c r="K35" s="6">
        <f t="shared" si="3"/>
        <v>0.41666666666666669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6</v>
      </c>
      <c r="P35">
        <f>COUNTIF('2way'!$Q$3:$Q$7690,"=" &amp;B35) + COUNTIF('2way'!$R$3:$R$7690,"=" &amp;B35)</f>
        <v>12</v>
      </c>
      <c r="Q35" s="6">
        <f t="shared" si="4"/>
        <v>0</v>
      </c>
      <c r="R35" s="6">
        <f t="shared" si="5"/>
        <v>0</v>
      </c>
      <c r="S35" s="6">
        <f t="shared" si="6"/>
        <v>0.5</v>
      </c>
      <c r="T35" s="6">
        <f t="shared" si="7"/>
        <v>0.5</v>
      </c>
      <c r="U35">
        <f t="shared" si="8"/>
        <v>6</v>
      </c>
      <c r="V35" s="6">
        <f t="shared" si="9"/>
        <v>0.5</v>
      </c>
      <c r="W35">
        <f t="shared" si="10"/>
        <v>6</v>
      </c>
      <c r="X35" s="6">
        <f t="shared" si="11"/>
        <v>0.5</v>
      </c>
      <c r="Y35">
        <f t="shared" si="12"/>
        <v>6</v>
      </c>
      <c r="Z35" s="6">
        <f t="shared" si="13"/>
        <v>0.5</v>
      </c>
      <c r="AA35">
        <f t="shared" si="14"/>
        <v>6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2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12</v>
      </c>
      <c r="H36" s="6">
        <f t="shared" si="17"/>
        <v>0.16666666666666666</v>
      </c>
      <c r="I36" s="6">
        <f t="shared" si="1"/>
        <v>0.16666666666666666</v>
      </c>
      <c r="J36" s="6">
        <f t="shared" si="2"/>
        <v>0.16666666666666666</v>
      </c>
      <c r="K36" s="6">
        <f t="shared" si="3"/>
        <v>0.5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7</v>
      </c>
      <c r="P36">
        <f>COUNTIF('2way'!$Q$3:$Q$7690,"=" &amp;B36) + COUNTIF('2way'!$R$3:$R$7690,"=" &amp;B36)</f>
        <v>12</v>
      </c>
      <c r="Q36" s="6">
        <f t="shared" si="4"/>
        <v>8.3333333333333329E-2</v>
      </c>
      <c r="R36" s="6">
        <f t="shared" si="5"/>
        <v>0.16666666666666666</v>
      </c>
      <c r="S36" s="6">
        <f t="shared" si="6"/>
        <v>0.16666666666666666</v>
      </c>
      <c r="T36" s="6">
        <f t="shared" si="7"/>
        <v>0.58333333333333337</v>
      </c>
      <c r="U36">
        <f t="shared" si="8"/>
        <v>4</v>
      </c>
      <c r="V36" s="6">
        <f t="shared" si="9"/>
        <v>0.33333333333333331</v>
      </c>
      <c r="W36">
        <f t="shared" si="10"/>
        <v>3</v>
      </c>
      <c r="X36" s="6">
        <f t="shared" si="11"/>
        <v>0.25</v>
      </c>
      <c r="Y36">
        <f t="shared" si="12"/>
        <v>8</v>
      </c>
      <c r="Z36" s="6">
        <f t="shared" si="13"/>
        <v>0.66666666666666663</v>
      </c>
      <c r="AA36">
        <f t="shared" si="14"/>
        <v>9</v>
      </c>
      <c r="AB36" s="6">
        <f t="shared" si="15"/>
        <v>0.75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7</v>
      </c>
      <c r="F37" s="69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12</v>
      </c>
      <c r="H37" s="6">
        <f t="shared" si="17"/>
        <v>0.16666666666666666</v>
      </c>
      <c r="I37" s="6">
        <f t="shared" si="1"/>
        <v>0.16666666666666666</v>
      </c>
      <c r="J37" s="6">
        <f t="shared" si="2"/>
        <v>0.58333333333333337</v>
      </c>
      <c r="K37" s="6">
        <f t="shared" si="3"/>
        <v>8.3333333333333329E-2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9</v>
      </c>
      <c r="O37" s="69">
        <f>COUNTIFS('2way'!$N$3:$N$7690,"&gt;50%",'2way'!$Y$3:$Y$7690,"Y",'2way'!$Q$3:$Q$7690,"=" &amp;B37) +  COUNTIFS('2way'!$N$3:$N$7690,"&gt;50%",'2way'!$Y$3:$Y$7690,"Y",'2way'!$R$3:$R$7690,"=" &amp;B37)</f>
        <v>3</v>
      </c>
      <c r="P37">
        <f>COUNTIF('2way'!$Q$3:$Q$7690,"=" &amp;B37) + COUNTIF('2way'!$R$3:$R$7690,"=" &amp;B37)</f>
        <v>12</v>
      </c>
      <c r="Q37" s="6">
        <f t="shared" si="4"/>
        <v>0</v>
      </c>
      <c r="R37" s="6">
        <f t="shared" si="5"/>
        <v>0</v>
      </c>
      <c r="S37" s="6">
        <f t="shared" si="6"/>
        <v>0.75</v>
      </c>
      <c r="T37" s="6">
        <f t="shared" si="7"/>
        <v>0.25</v>
      </c>
      <c r="U37">
        <f t="shared" si="8"/>
        <v>9</v>
      </c>
      <c r="V37" s="6">
        <f t="shared" si="9"/>
        <v>0.75</v>
      </c>
      <c r="W37">
        <f t="shared" si="10"/>
        <v>9</v>
      </c>
      <c r="X37" s="6">
        <f t="shared" si="11"/>
        <v>0.75</v>
      </c>
      <c r="Y37">
        <f t="shared" si="12"/>
        <v>3</v>
      </c>
      <c r="Z37" s="6">
        <f t="shared" si="13"/>
        <v>0.25</v>
      </c>
      <c r="AA37">
        <f t="shared" si="14"/>
        <v>3</v>
      </c>
      <c r="AB37" s="6">
        <f t="shared" si="15"/>
        <v>0.25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6</v>
      </c>
      <c r="F38" s="69">
        <f>COUNTIFS('2way'!$B$3:$B$7690,"&gt;50%",'2way'!$Y$3:$Y$7690,"Y",'2way'!$Q$3:$Q$7690,"=" &amp;B38) +  COUNTIFS('2way'!$B$3:$B$7690,"&gt;50%",'2way'!$Y$3:$Y$7690,"Y",'2way'!$R$3:$R$7690,"=" &amp;B38)</f>
        <v>4</v>
      </c>
      <c r="G38">
        <f>COUNTIF('2way'!$Q$3:$Q$7690,"=" &amp;B38) + COUNTIF('2way'!$R$3:$R$7690,"=" &amp;B38)</f>
        <v>12</v>
      </c>
      <c r="H38" s="6">
        <f t="shared" si="17"/>
        <v>0</v>
      </c>
      <c r="I38" s="6">
        <f t="shared" si="1"/>
        <v>0.16666666666666666</v>
      </c>
      <c r="J38" s="6">
        <f t="shared" si="2"/>
        <v>0.5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4</v>
      </c>
      <c r="P38">
        <f>COUNTIF('2way'!$Q$3:$Q$7690,"=" &amp;B38) + COUNTIF('2way'!$R$3:$R$7690,"=" &amp;B38)</f>
        <v>12</v>
      </c>
      <c r="Q38" s="6">
        <f t="shared" si="4"/>
        <v>0</v>
      </c>
      <c r="R38" s="6">
        <f t="shared" si="5"/>
        <v>0.16666666666666666</v>
      </c>
      <c r="S38" s="6">
        <f t="shared" si="6"/>
        <v>0.5</v>
      </c>
      <c r="T38" s="6">
        <f t="shared" si="7"/>
        <v>0.33333333333333331</v>
      </c>
      <c r="U38">
        <f t="shared" si="8"/>
        <v>6</v>
      </c>
      <c r="V38" s="6">
        <f t="shared" si="9"/>
        <v>0.5</v>
      </c>
      <c r="W38">
        <f t="shared" si="10"/>
        <v>6</v>
      </c>
      <c r="X38" s="6">
        <f t="shared" si="11"/>
        <v>0.5</v>
      </c>
      <c r="Y38">
        <f t="shared" si="12"/>
        <v>6</v>
      </c>
      <c r="Z38" s="6">
        <f t="shared" si="13"/>
        <v>0.5</v>
      </c>
      <c r="AA38">
        <f t="shared" si="14"/>
        <v>6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6</v>
      </c>
      <c r="F39" s="69">
        <f>COUNTIFS('2way'!$B$3:$B$7690,"&gt;50%",'2way'!$Y$3:$Y$7690,"Y",'2way'!$Q$3:$Q$7690,"=" &amp;B39) +  COUNTIFS('2way'!$B$3:$B$7690,"&gt;50%",'2way'!$Y$3:$Y$7690,"Y",'2way'!$R$3:$R$7690,"=" &amp;B39)</f>
        <v>6</v>
      </c>
      <c r="G39">
        <f>COUNTIF('2way'!$Q$3:$Q$7690,"=" &amp;B39) + COUNTIF('2way'!$R$3:$R$7690,"=" &amp;B39)</f>
        <v>12</v>
      </c>
      <c r="H39" s="6">
        <f t="shared" si="17"/>
        <v>0</v>
      </c>
      <c r="I39" s="6">
        <f t="shared" si="1"/>
        <v>0</v>
      </c>
      <c r="J39" s="6">
        <f t="shared" si="2"/>
        <v>0.5</v>
      </c>
      <c r="K39" s="6">
        <f t="shared" si="3"/>
        <v>0.5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6</v>
      </c>
      <c r="O39" s="69">
        <f>COUNTIFS('2way'!$N$3:$N$7690,"&gt;50%",'2way'!$Y$3:$Y$7690,"Y",'2way'!$Q$3:$Q$7690,"=" &amp;B39) +  COUNTIFS('2way'!$N$3:$N$7690,"&gt;50%",'2way'!$Y$3:$Y$7690,"Y",'2way'!$R$3:$R$7690,"=" &amp;B39)</f>
        <v>6</v>
      </c>
      <c r="P39">
        <f>COUNTIF('2way'!$Q$3:$Q$7690,"=" &amp;B39) + COUNTIF('2way'!$R$3:$R$7690,"=" &amp;B39)</f>
        <v>12</v>
      </c>
      <c r="Q39" s="6">
        <f t="shared" si="4"/>
        <v>0</v>
      </c>
      <c r="R39" s="6">
        <f t="shared" si="5"/>
        <v>0</v>
      </c>
      <c r="S39" s="6">
        <f t="shared" si="6"/>
        <v>0.5</v>
      </c>
      <c r="T39" s="6">
        <f t="shared" si="7"/>
        <v>0.5</v>
      </c>
      <c r="U39">
        <f t="shared" si="8"/>
        <v>6</v>
      </c>
      <c r="V39" s="6">
        <f t="shared" si="9"/>
        <v>0.5</v>
      </c>
      <c r="W39">
        <f t="shared" si="10"/>
        <v>6</v>
      </c>
      <c r="X39" s="6">
        <f t="shared" si="11"/>
        <v>0.5</v>
      </c>
      <c r="Y39">
        <f t="shared" si="12"/>
        <v>6</v>
      </c>
      <c r="Z39" s="6">
        <f t="shared" si="13"/>
        <v>0.5</v>
      </c>
      <c r="AA39">
        <f t="shared" si="14"/>
        <v>6</v>
      </c>
      <c r="AB39" s="6">
        <f t="shared" si="15"/>
        <v>0.5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4</v>
      </c>
      <c r="F40" s="69">
        <f>COUNTIFS('2way'!$B$3:$B$7690,"&gt;50%",'2way'!$Y$3:$Y$7690,"Y",'2way'!$Q$3:$Q$7690,"=" &amp;B40) +  COUNTIFS('2way'!$B$3:$B$7690,"&gt;50%",'2way'!$Y$3:$Y$7690,"Y",'2way'!$R$3:$R$7690,"=" &amp;B40)</f>
        <v>6</v>
      </c>
      <c r="G40">
        <f>COUNTIF('2way'!$Q$3:$Q$7690,"=" &amp;B40) + COUNTIF('2way'!$R$3:$R$7690,"=" &amp;B40)</f>
        <v>12</v>
      </c>
      <c r="H40" s="6">
        <f t="shared" si="17"/>
        <v>8.3333333333333329E-2</v>
      </c>
      <c r="I40" s="6">
        <f t="shared" si="1"/>
        <v>8.3333333333333329E-2</v>
      </c>
      <c r="J40" s="6">
        <f t="shared" si="2"/>
        <v>0.33333333333333331</v>
      </c>
      <c r="K40" s="6">
        <f t="shared" si="3"/>
        <v>0.5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5</v>
      </c>
      <c r="O40" s="69">
        <f>COUNTIFS('2way'!$N$3:$N$7690,"&gt;50%",'2way'!$Y$3:$Y$7690,"Y",'2way'!$Q$3:$Q$7690,"=" &amp;B40) +  COUNTIFS('2way'!$N$3:$N$7690,"&gt;50%",'2way'!$Y$3:$Y$7690,"Y",'2way'!$R$3:$R$7690,"=" &amp;B40)</f>
        <v>7</v>
      </c>
      <c r="P40">
        <f>COUNTIF('2way'!$Q$3:$Q$7690,"=" &amp;B40) + COUNTIF('2way'!$R$3:$R$7690,"=" &amp;B40)</f>
        <v>12</v>
      </c>
      <c r="Q40" s="6">
        <f t="shared" si="4"/>
        <v>0</v>
      </c>
      <c r="R40" s="6">
        <f t="shared" si="5"/>
        <v>0</v>
      </c>
      <c r="S40" s="6">
        <f t="shared" si="6"/>
        <v>0.41666666666666669</v>
      </c>
      <c r="T40" s="6">
        <f t="shared" si="7"/>
        <v>0.58333333333333337</v>
      </c>
      <c r="U40">
        <f t="shared" si="8"/>
        <v>5</v>
      </c>
      <c r="V40" s="6">
        <f t="shared" si="9"/>
        <v>0.41666666666666669</v>
      </c>
      <c r="W40">
        <f t="shared" si="10"/>
        <v>5</v>
      </c>
      <c r="X40" s="6">
        <f t="shared" si="11"/>
        <v>0.41666666666666669</v>
      </c>
      <c r="Y40">
        <f t="shared" si="12"/>
        <v>7</v>
      </c>
      <c r="Z40" s="6">
        <f t="shared" si="13"/>
        <v>0.58333333333333337</v>
      </c>
      <c r="AA40">
        <f t="shared" si="14"/>
        <v>7</v>
      </c>
      <c r="AB40" s="6">
        <f t="shared" si="15"/>
        <v>0.58333333333333337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7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12</v>
      </c>
      <c r="H41" s="6">
        <f t="shared" si="17"/>
        <v>0</v>
      </c>
      <c r="I41" s="6">
        <f t="shared" si="1"/>
        <v>0.16666666666666666</v>
      </c>
      <c r="J41" s="6">
        <f t="shared" si="2"/>
        <v>0.58333333333333337</v>
      </c>
      <c r="K41" s="6">
        <f t="shared" si="3"/>
        <v>0.25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8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12</v>
      </c>
      <c r="Q41" s="6">
        <f t="shared" si="4"/>
        <v>0</v>
      </c>
      <c r="R41" s="6">
        <f t="shared" si="5"/>
        <v>8.3333333333333329E-2</v>
      </c>
      <c r="S41" s="6">
        <f t="shared" si="6"/>
        <v>0.66666666666666663</v>
      </c>
      <c r="T41" s="6">
        <f t="shared" si="7"/>
        <v>0.25</v>
      </c>
      <c r="U41">
        <f t="shared" si="8"/>
        <v>7</v>
      </c>
      <c r="V41" s="6">
        <f t="shared" si="9"/>
        <v>0.58333333333333337</v>
      </c>
      <c r="W41">
        <f t="shared" si="10"/>
        <v>8</v>
      </c>
      <c r="X41" s="6">
        <f t="shared" si="11"/>
        <v>0.66666666666666663</v>
      </c>
      <c r="Y41">
        <f t="shared" si="12"/>
        <v>5</v>
      </c>
      <c r="Z41" s="6">
        <f t="shared" si="13"/>
        <v>0.41666666666666669</v>
      </c>
      <c r="AA41">
        <f t="shared" si="14"/>
        <v>4</v>
      </c>
      <c r="AB41" s="6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8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12</v>
      </c>
      <c r="H42" s="6">
        <f t="shared" si="17"/>
        <v>8.3333333333333329E-2</v>
      </c>
      <c r="I42" s="6">
        <f t="shared" si="1"/>
        <v>8.3333333333333329E-2</v>
      </c>
      <c r="J42" s="6">
        <f t="shared" si="2"/>
        <v>0.66666666666666663</v>
      </c>
      <c r="K42" s="6">
        <f t="shared" si="3"/>
        <v>0.16666666666666666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9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12</v>
      </c>
      <c r="Q42" s="6">
        <f t="shared" si="4"/>
        <v>0</v>
      </c>
      <c r="R42" s="6">
        <f t="shared" si="5"/>
        <v>0</v>
      </c>
      <c r="S42" s="6">
        <f t="shared" si="6"/>
        <v>0.75</v>
      </c>
      <c r="T42" s="6">
        <f t="shared" si="7"/>
        <v>0.25</v>
      </c>
      <c r="U42">
        <f t="shared" si="8"/>
        <v>9</v>
      </c>
      <c r="V42" s="6">
        <f t="shared" si="9"/>
        <v>0.75</v>
      </c>
      <c r="W42">
        <f t="shared" si="10"/>
        <v>9</v>
      </c>
      <c r="X42" s="6">
        <f t="shared" si="11"/>
        <v>0.75</v>
      </c>
      <c r="Y42">
        <f t="shared" si="12"/>
        <v>3</v>
      </c>
      <c r="Z42" s="6">
        <f t="shared" si="13"/>
        <v>0.25</v>
      </c>
      <c r="AA42">
        <f t="shared" si="14"/>
        <v>3</v>
      </c>
      <c r="AB42" s="6">
        <f t="shared" si="15"/>
        <v>0.25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9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12</v>
      </c>
      <c r="H43" s="6">
        <f t="shared" si="17"/>
        <v>0</v>
      </c>
      <c r="I43" s="6">
        <f t="shared" si="1"/>
        <v>0</v>
      </c>
      <c r="J43" s="6">
        <f t="shared" si="2"/>
        <v>0.75</v>
      </c>
      <c r="K43" s="6">
        <f t="shared" si="3"/>
        <v>0.25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8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12</v>
      </c>
      <c r="Q43" s="6">
        <f t="shared" si="4"/>
        <v>0</v>
      </c>
      <c r="R43" s="6">
        <f t="shared" si="5"/>
        <v>0</v>
      </c>
      <c r="S43" s="6">
        <f t="shared" si="6"/>
        <v>0.66666666666666663</v>
      </c>
      <c r="T43" s="6">
        <f t="shared" si="7"/>
        <v>0.25</v>
      </c>
      <c r="U43">
        <f t="shared" si="8"/>
        <v>9</v>
      </c>
      <c r="V43" s="6">
        <f t="shared" si="9"/>
        <v>0.75</v>
      </c>
      <c r="W43">
        <f t="shared" si="10"/>
        <v>8</v>
      </c>
      <c r="X43" s="6">
        <f t="shared" si="11"/>
        <v>0.66666666666666663</v>
      </c>
      <c r="Y43">
        <f t="shared" si="12"/>
        <v>3</v>
      </c>
      <c r="Z43" s="6">
        <f t="shared" si="13"/>
        <v>0.25</v>
      </c>
      <c r="AA43">
        <f t="shared" si="14"/>
        <v>3</v>
      </c>
      <c r="AB43" s="6">
        <f t="shared" si="15"/>
        <v>0.25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7</v>
      </c>
      <c r="G44">
        <f>COUNTIF('2way'!$Q$3:$Q$7690,"=" &amp;B44) + COUNTIF('2way'!$R$3:$R$7690,"=" &amp;B44)</f>
        <v>12</v>
      </c>
      <c r="H44" s="6">
        <f t="shared" si="17"/>
        <v>0</v>
      </c>
      <c r="I44" s="6">
        <f t="shared" si="1"/>
        <v>0</v>
      </c>
      <c r="J44" s="6">
        <f t="shared" si="2"/>
        <v>0.41666666666666669</v>
      </c>
      <c r="K44" s="6">
        <f t="shared" si="3"/>
        <v>0.58333333333333337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7</v>
      </c>
      <c r="P44">
        <f>COUNTIF('2way'!$Q$3:$Q$7690,"=" &amp;B44) + COUNTIF('2way'!$R$3:$R$7690,"=" &amp;B44)</f>
        <v>12</v>
      </c>
      <c r="Q44" s="6">
        <f t="shared" si="4"/>
        <v>0</v>
      </c>
      <c r="R44" s="6">
        <f t="shared" si="5"/>
        <v>0</v>
      </c>
      <c r="S44" s="6">
        <f t="shared" si="6"/>
        <v>0.41666666666666669</v>
      </c>
      <c r="T44" s="6">
        <f t="shared" si="7"/>
        <v>0.58333333333333337</v>
      </c>
      <c r="U44">
        <f t="shared" si="8"/>
        <v>5</v>
      </c>
      <c r="V44" s="6">
        <f t="shared" si="9"/>
        <v>0.41666666666666669</v>
      </c>
      <c r="W44">
        <f t="shared" si="10"/>
        <v>5</v>
      </c>
      <c r="X44" s="6">
        <f t="shared" si="11"/>
        <v>0.41666666666666669</v>
      </c>
      <c r="Y44">
        <f t="shared" si="12"/>
        <v>7</v>
      </c>
      <c r="Z44" s="6">
        <f t="shared" si="13"/>
        <v>0.58333333333333337</v>
      </c>
      <c r="AA44">
        <f t="shared" si="14"/>
        <v>7</v>
      </c>
      <c r="AB44" s="6">
        <f t="shared" si="15"/>
        <v>0.58333333333333337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2</v>
      </c>
      <c r="E45" s="69">
        <f>COUNTIFS('2way'!$B$3:$B$7690,"&gt;50%",'2way'!$Y$3:$Y$7690,"N",'2way'!$Q$3:$Q$7690,"=" &amp;B45) +  COUNTIFS('2way'!$B$3:$B$7690,"&gt;50%",'2way'!$Y$3:$Y$7690,"N",'2way'!$R$3:$R$7690,"=" &amp;B45)</f>
        <v>2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12</v>
      </c>
      <c r="H45" s="6">
        <f t="shared" si="17"/>
        <v>0.25</v>
      </c>
      <c r="I45" s="6">
        <f t="shared" si="1"/>
        <v>0.16666666666666666</v>
      </c>
      <c r="J45" s="6">
        <f t="shared" si="2"/>
        <v>0.16666666666666666</v>
      </c>
      <c r="K45" s="6">
        <f t="shared" si="3"/>
        <v>0.41666666666666669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4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12</v>
      </c>
      <c r="Q45" s="6">
        <f t="shared" si="4"/>
        <v>0.25</v>
      </c>
      <c r="R45" s="6">
        <f t="shared" si="5"/>
        <v>0</v>
      </c>
      <c r="S45" s="6">
        <f t="shared" si="6"/>
        <v>0.33333333333333331</v>
      </c>
      <c r="T45" s="6">
        <f t="shared" si="7"/>
        <v>0.41666666666666669</v>
      </c>
      <c r="U45">
        <f t="shared" si="8"/>
        <v>5</v>
      </c>
      <c r="V45" s="6">
        <f t="shared" si="9"/>
        <v>0.41666666666666669</v>
      </c>
      <c r="W45">
        <f t="shared" si="10"/>
        <v>7</v>
      </c>
      <c r="X45" s="6">
        <f t="shared" si="11"/>
        <v>0.58333333333333337</v>
      </c>
      <c r="Y45">
        <f t="shared" si="12"/>
        <v>7</v>
      </c>
      <c r="Z45" s="6">
        <f t="shared" si="13"/>
        <v>0.58333333333333337</v>
      </c>
      <c r="AA45">
        <f t="shared" si="14"/>
        <v>5</v>
      </c>
      <c r="AB45" s="6">
        <f t="shared" si="15"/>
        <v>0.41666666666666669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3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12</v>
      </c>
      <c r="H46" s="6">
        <f t="shared" si="17"/>
        <v>0.25</v>
      </c>
      <c r="I46" s="6">
        <f t="shared" si="1"/>
        <v>0.16666666666666666</v>
      </c>
      <c r="J46" s="6">
        <f t="shared" si="2"/>
        <v>0.33333333333333331</v>
      </c>
      <c r="K46" s="6">
        <f t="shared" si="3"/>
        <v>0.25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5</v>
      </c>
      <c r="P46">
        <f>COUNTIF('2way'!$Q$3:$Q$7690,"=" &amp;B46) + COUNTIF('2way'!$R$3:$R$7690,"=" &amp;B46)</f>
        <v>12</v>
      </c>
      <c r="Q46" s="6">
        <f t="shared" si="4"/>
        <v>8.3333333333333329E-2</v>
      </c>
      <c r="R46" s="6">
        <f t="shared" si="5"/>
        <v>0.25</v>
      </c>
      <c r="S46" s="6">
        <f t="shared" si="6"/>
        <v>0.16666666666666666</v>
      </c>
      <c r="T46" s="6">
        <f t="shared" si="7"/>
        <v>0.41666666666666669</v>
      </c>
      <c r="U46">
        <f t="shared" si="8"/>
        <v>7</v>
      </c>
      <c r="V46" s="6">
        <f t="shared" si="9"/>
        <v>0.58333333333333337</v>
      </c>
      <c r="W46">
        <f t="shared" si="10"/>
        <v>3</v>
      </c>
      <c r="X46" s="6">
        <f t="shared" si="11"/>
        <v>0.25</v>
      </c>
      <c r="Y46">
        <f t="shared" si="12"/>
        <v>5</v>
      </c>
      <c r="Z46" s="6">
        <f t="shared" si="13"/>
        <v>0.41666666666666669</v>
      </c>
      <c r="AA46">
        <f t="shared" si="14"/>
        <v>8</v>
      </c>
      <c r="AB46" s="6">
        <f t="shared" si="15"/>
        <v>0.66666666666666663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5</v>
      </c>
      <c r="G47">
        <f>COUNTIF('2way'!$Q$3:$Q$7690,"=" &amp;B47) + COUNTIF('2way'!$R$3:$R$7690,"=" &amp;B47)</f>
        <v>12</v>
      </c>
      <c r="H47" s="6">
        <f t="shared" si="17"/>
        <v>8.3333333333333329E-2</v>
      </c>
      <c r="I47" s="6">
        <f t="shared" si="1"/>
        <v>0</v>
      </c>
      <c r="J47" s="6">
        <f t="shared" si="2"/>
        <v>0.5</v>
      </c>
      <c r="K47" s="6">
        <f t="shared" si="3"/>
        <v>0.41666666666666669</v>
      </c>
      <c r="L47" s="69">
        <f>COUNTIFS('2way'!$M$3:$M$7690,"&gt;50%",'2way'!$Y$3:$Y$7690,"Y",'2way'!$Q$3:$Q$7690,"=" &amp;B47) +  COUNTIFS('2way'!$M$3:$M$7690,"&gt;50%",'2way'!$Y$3:$Y$7690,"Y",'2way'!$R$3:$R$7690,"=" &amp;B47)</f>
        <v>1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5</v>
      </c>
      <c r="P47">
        <f>COUNTIF('2way'!$Q$3:$Q$7690,"=" &amp;B47) + COUNTIF('2way'!$R$3:$R$7690,"=" &amp;B47)</f>
        <v>12</v>
      </c>
      <c r="Q47" s="6">
        <f t="shared" si="4"/>
        <v>8.3333333333333329E-2</v>
      </c>
      <c r="R47" s="6">
        <f t="shared" si="5"/>
        <v>0</v>
      </c>
      <c r="S47" s="6">
        <f t="shared" si="6"/>
        <v>0.5</v>
      </c>
      <c r="T47" s="6">
        <f t="shared" si="7"/>
        <v>0.41666666666666669</v>
      </c>
      <c r="U47">
        <f t="shared" si="8"/>
        <v>7</v>
      </c>
      <c r="V47" s="6">
        <f t="shared" si="9"/>
        <v>0.58333333333333337</v>
      </c>
      <c r="W47">
        <f t="shared" si="10"/>
        <v>7</v>
      </c>
      <c r="X47" s="6">
        <f t="shared" si="11"/>
        <v>0.58333333333333337</v>
      </c>
      <c r="Y47">
        <f t="shared" si="12"/>
        <v>5</v>
      </c>
      <c r="Z47" s="6">
        <f t="shared" si="13"/>
        <v>0.41666666666666669</v>
      </c>
      <c r="AA47">
        <f t="shared" si="14"/>
        <v>5</v>
      </c>
      <c r="AB47" s="6">
        <f t="shared" si="15"/>
        <v>0.41666666666666669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3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4</v>
      </c>
      <c r="G48">
        <f>COUNTIF('2way'!$Q$3:$Q$7690,"=" &amp;B48) + COUNTIF('2way'!$R$3:$R$7690,"=" &amp;B48)</f>
        <v>13</v>
      </c>
      <c r="H48" s="6">
        <f t="shared" si="17"/>
        <v>0.23076923076923078</v>
      </c>
      <c r="I48" s="6">
        <f t="shared" si="1"/>
        <v>7.6923076923076927E-2</v>
      </c>
      <c r="J48" s="6">
        <f t="shared" si="2"/>
        <v>0.38461538461538464</v>
      </c>
      <c r="K48" s="6">
        <f t="shared" si="3"/>
        <v>0.30769230769230771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3</v>
      </c>
      <c r="O48" s="69">
        <f>COUNTIFS('2way'!$N$3:$N$7690,"&gt;50%",'2way'!$Y$3:$Y$7690,"Y",'2way'!$Q$3:$Q$7690,"=" &amp;B48) +  COUNTIFS('2way'!$N$3:$N$7690,"&gt;50%",'2way'!$Y$3:$Y$7690,"Y",'2way'!$R$3:$R$7690,"=" &amp;B48)</f>
        <v>4</v>
      </c>
      <c r="P48">
        <f>COUNTIF('2way'!$Q$3:$Q$7690,"=" &amp;B48) + COUNTIF('2way'!$R$3:$R$7690,"=" &amp;B48)</f>
        <v>13</v>
      </c>
      <c r="Q48" s="6">
        <f t="shared" si="4"/>
        <v>0.23076923076923078</v>
      </c>
      <c r="R48" s="6">
        <f t="shared" si="5"/>
        <v>0.23076923076923078</v>
      </c>
      <c r="S48" s="6">
        <f t="shared" si="6"/>
        <v>0.23076923076923078</v>
      </c>
      <c r="T48" s="6">
        <f t="shared" si="7"/>
        <v>0.30769230769230771</v>
      </c>
      <c r="U48">
        <f t="shared" si="8"/>
        <v>8</v>
      </c>
      <c r="V48" s="6">
        <f t="shared" si="9"/>
        <v>0.61538461538461542</v>
      </c>
      <c r="W48">
        <f t="shared" si="10"/>
        <v>6</v>
      </c>
      <c r="X48" s="6">
        <f t="shared" si="11"/>
        <v>0.46153846153846156</v>
      </c>
      <c r="Y48">
        <f t="shared" si="12"/>
        <v>5</v>
      </c>
      <c r="Z48" s="6">
        <f t="shared" si="13"/>
        <v>0.38461538461538464</v>
      </c>
      <c r="AA48">
        <f t="shared" si="14"/>
        <v>7</v>
      </c>
      <c r="AB48" s="6">
        <f t="shared" si="15"/>
        <v>0.53846153846153844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2</v>
      </c>
      <c r="F49" s="69">
        <f>COUNTIFS('2way'!$B$3:$B$7690,"&gt;50%",'2way'!$Y$3:$Y$7690,"Y",'2way'!$Q$3:$Q$7690,"=" &amp;B49) +  COUNTIFS('2way'!$B$3:$B$7690,"&gt;50%",'2way'!$Y$3:$Y$7690,"Y",'2way'!$R$3:$R$7690,"=" &amp;B49)</f>
        <v>4</v>
      </c>
      <c r="G49">
        <f>COUNTIF('2way'!$Q$3:$Q$7690,"=" &amp;B49) + COUNTIF('2way'!$R$3:$R$7690,"=" &amp;B49)</f>
        <v>11</v>
      </c>
      <c r="H49" s="6">
        <f t="shared" si="17"/>
        <v>0.36363636363636365</v>
      </c>
      <c r="I49" s="6">
        <f t="shared" si="1"/>
        <v>9.0909090909090912E-2</v>
      </c>
      <c r="J49" s="6">
        <f t="shared" si="2"/>
        <v>0.18181818181818182</v>
      </c>
      <c r="K49" s="6">
        <f t="shared" si="3"/>
        <v>0.36363636363636365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2</v>
      </c>
      <c r="O49" s="69">
        <f>COUNTIFS('2way'!$N$3:$N$7690,"&gt;50%",'2way'!$Y$3:$Y$7690,"Y",'2way'!$Q$3:$Q$7690,"=" &amp;B49) +  COUNTIFS('2way'!$N$3:$N$7690,"&gt;50%",'2way'!$Y$3:$Y$7690,"Y",'2way'!$R$3:$R$7690,"=" &amp;B49)</f>
        <v>7</v>
      </c>
      <c r="P49">
        <f>COUNTIF('2way'!$Q$3:$Q$7690,"=" &amp;B49) + COUNTIF('2way'!$R$3:$R$7690,"=" &amp;B49)</f>
        <v>11</v>
      </c>
      <c r="Q49" s="6">
        <f t="shared" si="4"/>
        <v>9.0909090909090912E-2</v>
      </c>
      <c r="R49" s="6">
        <f t="shared" si="5"/>
        <v>9.0909090909090912E-2</v>
      </c>
      <c r="S49" s="6">
        <f t="shared" si="6"/>
        <v>0.18181818181818182</v>
      </c>
      <c r="T49" s="6">
        <f t="shared" si="7"/>
        <v>0.63636363636363635</v>
      </c>
      <c r="U49">
        <f t="shared" si="8"/>
        <v>6</v>
      </c>
      <c r="V49" s="6">
        <f t="shared" si="9"/>
        <v>0.54545454545454541</v>
      </c>
      <c r="W49">
        <f t="shared" si="10"/>
        <v>3</v>
      </c>
      <c r="X49" s="6">
        <f t="shared" si="11"/>
        <v>0.27272727272727271</v>
      </c>
      <c r="Y49">
        <f t="shared" si="12"/>
        <v>5</v>
      </c>
      <c r="Z49" s="6">
        <f t="shared" si="13"/>
        <v>0.45454545454545453</v>
      </c>
      <c r="AA49">
        <f t="shared" si="14"/>
        <v>8</v>
      </c>
      <c r="AB49" s="6">
        <f t="shared" si="15"/>
        <v>0.72727272727272729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2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1</v>
      </c>
      <c r="G50">
        <f>COUNTIF('2way'!$Q$3:$Q$7690,"=" &amp;B50) + COUNTIF('2way'!$R$3:$R$7690,"=" &amp;B50)</f>
        <v>12</v>
      </c>
      <c r="H50" s="6">
        <f t="shared" si="17"/>
        <v>0.16666666666666666</v>
      </c>
      <c r="I50" s="6">
        <f t="shared" si="1"/>
        <v>0.33333333333333331</v>
      </c>
      <c r="J50" s="6">
        <f t="shared" si="2"/>
        <v>0.41666666666666669</v>
      </c>
      <c r="K50" s="6">
        <f t="shared" si="3"/>
        <v>8.3333333333333329E-2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12</v>
      </c>
      <c r="Q50" s="6">
        <f t="shared" si="4"/>
        <v>0</v>
      </c>
      <c r="R50" s="6">
        <f t="shared" si="5"/>
        <v>0.25</v>
      </c>
      <c r="S50" s="6">
        <f t="shared" si="6"/>
        <v>0.5</v>
      </c>
      <c r="T50" s="6">
        <f t="shared" si="7"/>
        <v>0.25</v>
      </c>
      <c r="U50">
        <f t="shared" si="8"/>
        <v>7</v>
      </c>
      <c r="V50" s="6">
        <f t="shared" si="9"/>
        <v>0.58333333333333337</v>
      </c>
      <c r="W50">
        <f t="shared" si="10"/>
        <v>6</v>
      </c>
      <c r="X50" s="6">
        <f t="shared" si="11"/>
        <v>0.5</v>
      </c>
      <c r="Y50">
        <f t="shared" si="12"/>
        <v>5</v>
      </c>
      <c r="Z50" s="6">
        <f t="shared" si="13"/>
        <v>0.41666666666666669</v>
      </c>
      <c r="AA50">
        <f t="shared" si="14"/>
        <v>6</v>
      </c>
      <c r="AB50" s="6">
        <f t="shared" si="15"/>
        <v>0.5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5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1</v>
      </c>
      <c r="G51">
        <f>COUNTIF('2way'!$Q$3:$Q$7690,"=" &amp;B51) + COUNTIF('2way'!$R$3:$R$7690,"=" &amp;B51)</f>
        <v>11</v>
      </c>
      <c r="H51" s="6">
        <f t="shared" si="17"/>
        <v>0.36363636363636365</v>
      </c>
      <c r="I51" s="6">
        <f t="shared" si="1"/>
        <v>0.45454545454545453</v>
      </c>
      <c r="J51" s="6">
        <f t="shared" si="2"/>
        <v>9.0909090909090912E-2</v>
      </c>
      <c r="K51" s="6">
        <f t="shared" si="3"/>
        <v>9.0909090909090912E-2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6</v>
      </c>
      <c r="O51" s="69">
        <f>COUNTIFS('2way'!$N$3:$N$7690,"&gt;50%",'2way'!$Y$3:$Y$7690,"Y",'2way'!$Q$3:$Q$7690,"=" &amp;B51) +  COUNTIFS('2way'!$N$3:$N$7690,"&gt;50%",'2way'!$Y$3:$Y$7690,"Y",'2way'!$R$3:$R$7690,"=" &amp;B51)</f>
        <v>5</v>
      </c>
      <c r="P51">
        <f>COUNTIF('2way'!$Q$3:$Q$7690,"=" &amp;B51) + COUNTIF('2way'!$R$3:$R$7690,"=" &amp;B51)</f>
        <v>11</v>
      </c>
      <c r="Q51" s="6">
        <f t="shared" si="4"/>
        <v>0</v>
      </c>
      <c r="R51" s="6">
        <f t="shared" si="5"/>
        <v>0</v>
      </c>
      <c r="S51" s="6">
        <f t="shared" si="6"/>
        <v>0.54545454545454541</v>
      </c>
      <c r="T51" s="6">
        <f t="shared" si="7"/>
        <v>0.45454545454545453</v>
      </c>
      <c r="U51">
        <f t="shared" si="8"/>
        <v>5</v>
      </c>
      <c r="V51" s="6">
        <f t="shared" si="9"/>
        <v>0.45454545454545453</v>
      </c>
      <c r="W51">
        <f t="shared" si="10"/>
        <v>6</v>
      </c>
      <c r="X51" s="6">
        <f t="shared" si="11"/>
        <v>0.54545454545454541</v>
      </c>
      <c r="Y51">
        <f t="shared" si="12"/>
        <v>6</v>
      </c>
      <c r="Z51" s="6">
        <f t="shared" si="13"/>
        <v>0.54545454545454541</v>
      </c>
      <c r="AA51">
        <f t="shared" si="14"/>
        <v>5</v>
      </c>
      <c r="AB51" s="6">
        <f t="shared" si="15"/>
        <v>0.45454545454545453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9</v>
      </c>
      <c r="G52">
        <f>COUNTIF('2way'!$Q$3:$Q$7690,"=" &amp;B52) + COUNTIF('2way'!$R$3:$R$7690,"=" &amp;B52)</f>
        <v>11</v>
      </c>
      <c r="H52" s="6">
        <f t="shared" si="17"/>
        <v>0</v>
      </c>
      <c r="I52" s="6">
        <f t="shared" si="1"/>
        <v>0</v>
      </c>
      <c r="J52" s="6">
        <f t="shared" si="2"/>
        <v>0.18181818181818182</v>
      </c>
      <c r="K52" s="6">
        <f t="shared" si="3"/>
        <v>0.81818181818181823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9</v>
      </c>
      <c r="P52">
        <f>COUNTIF('2way'!$Q$3:$Q$7690,"=" &amp;B52) + COUNTIF('2way'!$R$3:$R$7690,"=" &amp;B52)</f>
        <v>11</v>
      </c>
      <c r="Q52" s="6">
        <f t="shared" si="4"/>
        <v>0</v>
      </c>
      <c r="R52" s="6">
        <f t="shared" si="5"/>
        <v>0</v>
      </c>
      <c r="S52" s="6">
        <f t="shared" si="6"/>
        <v>0.18181818181818182</v>
      </c>
      <c r="T52" s="6">
        <f t="shared" si="7"/>
        <v>0.81818181818181823</v>
      </c>
      <c r="U52">
        <f t="shared" si="8"/>
        <v>2</v>
      </c>
      <c r="V52" s="6">
        <f t="shared" si="9"/>
        <v>0.18181818181818182</v>
      </c>
      <c r="W52">
        <f t="shared" si="10"/>
        <v>2</v>
      </c>
      <c r="X52" s="6">
        <f t="shared" si="11"/>
        <v>0.18181818181818182</v>
      </c>
      <c r="Y52">
        <f t="shared" si="12"/>
        <v>9</v>
      </c>
      <c r="Z52" s="6">
        <f t="shared" si="13"/>
        <v>0.81818181818181823</v>
      </c>
      <c r="AA52">
        <f t="shared" si="14"/>
        <v>9</v>
      </c>
      <c r="AB52" s="6">
        <f t="shared" si="15"/>
        <v>0.81818181818181823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3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2</v>
      </c>
      <c r="G53">
        <f>COUNTIF('2way'!$Q$3:$Q$7690,"=" &amp;B53) + COUNTIF('2way'!$R$3:$R$7690,"=" &amp;B53)</f>
        <v>13</v>
      </c>
      <c r="H53" s="6">
        <f t="shared" si="17"/>
        <v>0.15384615384615385</v>
      </c>
      <c r="I53" s="6">
        <f t="shared" si="1"/>
        <v>0.23076923076923078</v>
      </c>
      <c r="J53" s="6">
        <f t="shared" si="2"/>
        <v>0.46153846153846156</v>
      </c>
      <c r="K53" s="6">
        <f t="shared" si="3"/>
        <v>0.15384615384615385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6</v>
      </c>
      <c r="O53" s="69">
        <f>COUNTIFS('2way'!$N$3:$N$7690,"&gt;50%",'2way'!$Y$3:$Y$7690,"Y",'2way'!$Q$3:$Q$7690,"=" &amp;B53) +  COUNTIFS('2way'!$N$3:$N$7690,"&gt;50%",'2way'!$Y$3:$Y$7690,"Y",'2way'!$R$3:$R$7690,"=" &amp;B53)</f>
        <v>3</v>
      </c>
      <c r="P53">
        <f>COUNTIF('2way'!$Q$3:$Q$7690,"=" &amp;B53) + COUNTIF('2way'!$R$3:$R$7690,"=" &amp;B53)</f>
        <v>13</v>
      </c>
      <c r="Q53" s="6">
        <f t="shared" si="4"/>
        <v>7.6923076923076927E-2</v>
      </c>
      <c r="R53" s="6">
        <f t="shared" si="5"/>
        <v>0.23076923076923078</v>
      </c>
      <c r="S53" s="6">
        <f t="shared" si="6"/>
        <v>0.46153846153846156</v>
      </c>
      <c r="T53" s="6">
        <f t="shared" si="7"/>
        <v>0.23076923076923078</v>
      </c>
      <c r="U53">
        <f t="shared" si="8"/>
        <v>8</v>
      </c>
      <c r="V53" s="6">
        <f t="shared" si="9"/>
        <v>0.61538461538461542</v>
      </c>
      <c r="W53">
        <f t="shared" si="10"/>
        <v>7</v>
      </c>
      <c r="X53" s="6">
        <f t="shared" si="11"/>
        <v>0.53846153846153844</v>
      </c>
      <c r="Y53">
        <f t="shared" si="12"/>
        <v>5</v>
      </c>
      <c r="Z53" s="6">
        <f t="shared" si="13"/>
        <v>0.38461538461538464</v>
      </c>
      <c r="AA53">
        <f t="shared" si="14"/>
        <v>6</v>
      </c>
      <c r="AB53" s="6">
        <f t="shared" si="15"/>
        <v>0.46153846153846156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10</v>
      </c>
      <c r="G54">
        <f>COUNTIF('2way'!$Q$3:$Q$7690,"=" &amp;B54) + COUNTIF('2way'!$R$3:$R$7690,"=" &amp;B54)</f>
        <v>12</v>
      </c>
      <c r="H54" s="6">
        <f t="shared" si="17"/>
        <v>0</v>
      </c>
      <c r="I54" s="6">
        <f t="shared" si="1"/>
        <v>0</v>
      </c>
      <c r="J54" s="6">
        <f t="shared" si="2"/>
        <v>0.16666666666666666</v>
      </c>
      <c r="K54" s="6">
        <f t="shared" si="3"/>
        <v>0.83333333333333337</v>
      </c>
      <c r="L54" s="69">
        <f>COUNTIFS('2way'!$M$3:$M$7690,"&gt;50%",'2way'!$Y$3:$Y$7690,"Y",'2way'!$Q$3:$Q$7690,"=" &amp;B54) +  COUNTIFS('2way'!$M$3:$M$7690,"&gt;50%",'2way'!$Y$3:$Y$7690,"Y",'2way'!$R$3:$R$7690,"=" &amp;B54)</f>
        <v>3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6</v>
      </c>
      <c r="P54">
        <f>COUNTIF('2way'!$Q$3:$Q$7690,"=" &amp;B54) + COUNTIF('2way'!$R$3:$R$7690,"=" &amp;B54)</f>
        <v>12</v>
      </c>
      <c r="Q54" s="6">
        <f t="shared" si="4"/>
        <v>0.25</v>
      </c>
      <c r="R54" s="6">
        <f t="shared" si="5"/>
        <v>0</v>
      </c>
      <c r="S54" s="6">
        <f t="shared" si="6"/>
        <v>0.16666666666666666</v>
      </c>
      <c r="T54" s="6">
        <f t="shared" si="7"/>
        <v>0.5</v>
      </c>
      <c r="U54">
        <f t="shared" si="8"/>
        <v>2</v>
      </c>
      <c r="V54" s="6">
        <f t="shared" si="9"/>
        <v>0.16666666666666666</v>
      </c>
      <c r="W54">
        <f t="shared" si="10"/>
        <v>5</v>
      </c>
      <c r="X54" s="6">
        <f t="shared" si="11"/>
        <v>0.41666666666666669</v>
      </c>
      <c r="Y54">
        <f t="shared" si="12"/>
        <v>10</v>
      </c>
      <c r="Z54" s="6">
        <f t="shared" si="13"/>
        <v>0.83333333333333337</v>
      </c>
      <c r="AA54">
        <f t="shared" si="14"/>
        <v>6</v>
      </c>
      <c r="AB54" s="6">
        <f t="shared" si="15"/>
        <v>0.5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3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12</v>
      </c>
      <c r="H55" s="6">
        <f t="shared" si="17"/>
        <v>0.25</v>
      </c>
      <c r="I55" s="6">
        <f t="shared" si="1"/>
        <v>0.25</v>
      </c>
      <c r="J55" s="6">
        <f t="shared" si="2"/>
        <v>0.41666666666666669</v>
      </c>
      <c r="K55" s="6">
        <f t="shared" si="3"/>
        <v>8.3333333333333329E-2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3</v>
      </c>
      <c r="P55">
        <f>COUNTIF('2way'!$Q$3:$Q$7690,"=" &amp;B55) + COUNTIF('2way'!$R$3:$R$7690,"=" &amp;B55)</f>
        <v>12</v>
      </c>
      <c r="Q55" s="6">
        <f t="shared" si="4"/>
        <v>8.3333333333333329E-2</v>
      </c>
      <c r="R55" s="6">
        <f t="shared" si="5"/>
        <v>0.16666666666666666</v>
      </c>
      <c r="S55" s="6">
        <f t="shared" si="6"/>
        <v>0.5</v>
      </c>
      <c r="T55" s="6">
        <f t="shared" si="7"/>
        <v>0.25</v>
      </c>
      <c r="U55">
        <f t="shared" si="8"/>
        <v>8</v>
      </c>
      <c r="V55" s="6">
        <f t="shared" si="9"/>
        <v>0.66666666666666663</v>
      </c>
      <c r="W55">
        <f t="shared" si="10"/>
        <v>7</v>
      </c>
      <c r="X55" s="6">
        <f t="shared" si="11"/>
        <v>0.58333333333333337</v>
      </c>
      <c r="Y55">
        <f t="shared" si="12"/>
        <v>4</v>
      </c>
      <c r="Z55" s="6">
        <f t="shared" si="13"/>
        <v>0.33333333333333331</v>
      </c>
      <c r="AA55">
        <f t="shared" si="14"/>
        <v>5</v>
      </c>
      <c r="AB55" s="6">
        <f t="shared" si="15"/>
        <v>0.41666666666666669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7</v>
      </c>
      <c r="F56" s="69">
        <f>COUNTIFS('2way'!$B$3:$B$7690,"&gt;50%",'2way'!$Y$3:$Y$7690,"Y",'2way'!$Q$3:$Q$7690,"=" &amp;B56) +  COUNTIFS('2way'!$B$3:$B$7690,"&gt;50%",'2way'!$Y$3:$Y$7690,"Y",'2way'!$R$3:$R$7690,"=" &amp;B56)</f>
        <v>4</v>
      </c>
      <c r="G56">
        <f>COUNTIF('2way'!$Q$3:$Q$7690,"=" &amp;B56) + COUNTIF('2way'!$R$3:$R$7690,"=" &amp;B56)</f>
        <v>13</v>
      </c>
      <c r="H56" s="6">
        <f t="shared" si="17"/>
        <v>0.15384615384615385</v>
      </c>
      <c r="I56" s="6">
        <f t="shared" si="1"/>
        <v>0</v>
      </c>
      <c r="J56" s="6">
        <f t="shared" si="2"/>
        <v>0.53846153846153844</v>
      </c>
      <c r="K56" s="6">
        <f t="shared" si="3"/>
        <v>0.30769230769230771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7</v>
      </c>
      <c r="O56" s="69">
        <f>COUNTIFS('2way'!$N$3:$N$7690,"&gt;50%",'2way'!$Y$3:$Y$7690,"Y",'2way'!$Q$3:$Q$7690,"=" &amp;B56) +  COUNTIFS('2way'!$N$3:$N$7690,"&gt;50%",'2way'!$Y$3:$Y$7690,"Y",'2way'!$R$3:$R$7690,"=" &amp;B56)</f>
        <v>6</v>
      </c>
      <c r="P56">
        <f>COUNTIF('2way'!$Q$3:$Q$7690,"=" &amp;B56) + COUNTIF('2way'!$R$3:$R$7690,"=" &amp;B56)</f>
        <v>13</v>
      </c>
      <c r="Q56" s="6">
        <f t="shared" si="4"/>
        <v>0</v>
      </c>
      <c r="R56" s="6">
        <f t="shared" si="5"/>
        <v>0</v>
      </c>
      <c r="S56" s="6">
        <f t="shared" si="6"/>
        <v>0.53846153846153844</v>
      </c>
      <c r="T56" s="6">
        <f t="shared" si="7"/>
        <v>0.46153846153846156</v>
      </c>
      <c r="U56">
        <f t="shared" si="8"/>
        <v>9</v>
      </c>
      <c r="V56" s="6">
        <f t="shared" si="9"/>
        <v>0.69230769230769229</v>
      </c>
      <c r="W56">
        <f t="shared" si="10"/>
        <v>7</v>
      </c>
      <c r="X56" s="6">
        <f t="shared" si="11"/>
        <v>0.53846153846153844</v>
      </c>
      <c r="Y56">
        <f t="shared" si="12"/>
        <v>4</v>
      </c>
      <c r="Z56" s="6">
        <f t="shared" si="13"/>
        <v>0.30769230769230771</v>
      </c>
      <c r="AA56">
        <f t="shared" si="14"/>
        <v>6</v>
      </c>
      <c r="AB56" s="6">
        <f t="shared" si="15"/>
        <v>0.46153846153846156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7</v>
      </c>
      <c r="G57">
        <f>COUNTIF('2way'!$Q$3:$Q$7690,"=" &amp;B57) + COUNTIF('2way'!$R$3:$R$7690,"=" &amp;B57)</f>
        <v>11</v>
      </c>
      <c r="H57" s="6">
        <f t="shared" si="17"/>
        <v>9.0909090909090912E-2</v>
      </c>
      <c r="I57" s="6">
        <f t="shared" si="1"/>
        <v>0.18181818181818182</v>
      </c>
      <c r="J57" s="6">
        <f t="shared" si="2"/>
        <v>9.0909090909090912E-2</v>
      </c>
      <c r="K57" s="6">
        <f t="shared" si="3"/>
        <v>0.63636363636363635</v>
      </c>
      <c r="L57" s="69">
        <f>COUNTIFS('2way'!$M$3:$M$7690,"&gt;50%",'2way'!$Y$3:$Y$7690,"Y",'2way'!$Q$3:$Q$7690,"=" &amp;B57) +  COUNTIFS('2way'!$M$3:$M$7690,"&gt;50%",'2way'!$Y$3:$Y$7690,"Y",'2way'!$R$3:$R$7690,"=" &amp;B57)</f>
        <v>2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6</v>
      </c>
      <c r="P57">
        <f>COUNTIF('2way'!$Q$3:$Q$7690,"=" &amp;B57) + COUNTIF('2way'!$R$3:$R$7690,"=" &amp;B57)</f>
        <v>11</v>
      </c>
      <c r="Q57" s="6">
        <f t="shared" si="4"/>
        <v>0.18181818181818182</v>
      </c>
      <c r="R57" s="6">
        <f t="shared" si="5"/>
        <v>0.18181818181818182</v>
      </c>
      <c r="S57" s="6">
        <f t="shared" si="6"/>
        <v>9.0909090909090912E-2</v>
      </c>
      <c r="T57" s="6">
        <f t="shared" si="7"/>
        <v>0.54545454545454541</v>
      </c>
      <c r="U57">
        <f t="shared" si="8"/>
        <v>2</v>
      </c>
      <c r="V57" s="6">
        <f t="shared" si="9"/>
        <v>0.18181818181818182</v>
      </c>
      <c r="W57">
        <f t="shared" si="10"/>
        <v>3</v>
      </c>
      <c r="X57" s="6">
        <f t="shared" si="11"/>
        <v>0.27272727272727271</v>
      </c>
      <c r="Y57">
        <f t="shared" si="12"/>
        <v>9</v>
      </c>
      <c r="Z57" s="6">
        <f t="shared" si="13"/>
        <v>0.81818181818181823</v>
      </c>
      <c r="AA57">
        <f t="shared" si="14"/>
        <v>8</v>
      </c>
      <c r="AB57" s="6">
        <f t="shared" si="15"/>
        <v>0.72727272727272729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4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12</v>
      </c>
      <c r="H58" s="6">
        <f t="shared" si="17"/>
        <v>0.25</v>
      </c>
      <c r="I58" s="6">
        <f t="shared" si="1"/>
        <v>0.33333333333333331</v>
      </c>
      <c r="J58" s="6">
        <f t="shared" si="2"/>
        <v>0.16666666666666666</v>
      </c>
      <c r="K58" s="6">
        <f t="shared" si="3"/>
        <v>0.25</v>
      </c>
      <c r="L58" s="69">
        <f>COUNTIFS('2way'!$M$3:$M$7690,"&gt;50%",'2way'!$Y$3:$Y$7690,"Y",'2way'!$Q$3:$Q$7690,"=" &amp;B58) +  COUNTIFS('2way'!$M$3:$M$7690,"&gt;50%",'2way'!$Y$3:$Y$7690,"Y",'2way'!$R$3:$R$7690,"=" &amp;B58)</f>
        <v>1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5</v>
      </c>
      <c r="P58">
        <f>COUNTIF('2way'!$Q$3:$Q$7690,"=" &amp;B58) + COUNTIF('2way'!$R$3:$R$7690,"=" &amp;B58)</f>
        <v>12</v>
      </c>
      <c r="Q58" s="6">
        <f t="shared" si="4"/>
        <v>8.3333333333333329E-2</v>
      </c>
      <c r="R58" s="6">
        <f t="shared" si="5"/>
        <v>0.25</v>
      </c>
      <c r="S58" s="6">
        <f t="shared" si="6"/>
        <v>0.25</v>
      </c>
      <c r="T58" s="6">
        <f t="shared" si="7"/>
        <v>0.41666666666666669</v>
      </c>
      <c r="U58">
        <f t="shared" si="8"/>
        <v>5</v>
      </c>
      <c r="V58" s="6">
        <f t="shared" si="9"/>
        <v>0.41666666666666669</v>
      </c>
      <c r="W58">
        <f t="shared" si="10"/>
        <v>4</v>
      </c>
      <c r="X58" s="6">
        <f t="shared" si="11"/>
        <v>0.33333333333333331</v>
      </c>
      <c r="Y58">
        <f t="shared" si="12"/>
        <v>7</v>
      </c>
      <c r="Z58" s="6">
        <f t="shared" si="13"/>
        <v>0.58333333333333337</v>
      </c>
      <c r="AA58">
        <f t="shared" si="14"/>
        <v>8</v>
      </c>
      <c r="AB58" s="6">
        <f t="shared" si="15"/>
        <v>0.66666666666666663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3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6</v>
      </c>
      <c r="G59">
        <f>COUNTIF('2way'!$Q$3:$Q$7690,"=" &amp;B59) + COUNTIF('2way'!$R$3:$R$7690,"=" &amp;B59)</f>
        <v>12</v>
      </c>
      <c r="H59" s="6">
        <f t="shared" si="17"/>
        <v>0.25</v>
      </c>
      <c r="I59" s="6">
        <f t="shared" si="1"/>
        <v>0.16666666666666666</v>
      </c>
      <c r="J59" s="6">
        <f t="shared" si="2"/>
        <v>8.3333333333333329E-2</v>
      </c>
      <c r="K59" s="6">
        <f t="shared" si="3"/>
        <v>0.5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9</v>
      </c>
      <c r="P59">
        <f>COUNTIF('2way'!$Q$3:$Q$7690,"=" &amp;B59) + COUNTIF('2way'!$R$3:$R$7690,"=" &amp;B59)</f>
        <v>12</v>
      </c>
      <c r="Q59" s="6">
        <f t="shared" si="4"/>
        <v>0</v>
      </c>
      <c r="R59" s="6">
        <f t="shared" si="5"/>
        <v>0</v>
      </c>
      <c r="S59" s="6">
        <f t="shared" si="6"/>
        <v>0.25</v>
      </c>
      <c r="T59" s="6">
        <f t="shared" si="7"/>
        <v>0.75</v>
      </c>
      <c r="U59">
        <f t="shared" si="8"/>
        <v>4</v>
      </c>
      <c r="V59" s="6">
        <f t="shared" si="9"/>
        <v>0.33333333333333331</v>
      </c>
      <c r="W59">
        <f t="shared" si="10"/>
        <v>3</v>
      </c>
      <c r="X59" s="6">
        <f t="shared" si="11"/>
        <v>0.25</v>
      </c>
      <c r="Y59">
        <f t="shared" si="12"/>
        <v>8</v>
      </c>
      <c r="Z59" s="6">
        <f t="shared" si="13"/>
        <v>0.66666666666666663</v>
      </c>
      <c r="AA59">
        <f t="shared" si="14"/>
        <v>9</v>
      </c>
      <c r="AB59" s="6">
        <f t="shared" si="15"/>
        <v>0.75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4</v>
      </c>
      <c r="G60">
        <f>COUNTIF('2way'!$Q$3:$Q$7690,"=" &amp;B60) + COUNTIF('2way'!$R$3:$R$7690,"=" &amp;B60)</f>
        <v>12</v>
      </c>
      <c r="H60" s="6">
        <f t="shared" si="17"/>
        <v>0.25</v>
      </c>
      <c r="I60" s="6">
        <f t="shared" si="1"/>
        <v>8.3333333333333329E-2</v>
      </c>
      <c r="J60" s="6">
        <f t="shared" si="2"/>
        <v>0.33333333333333331</v>
      </c>
      <c r="K60" s="6">
        <f t="shared" si="3"/>
        <v>0.33333333333333331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4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12</v>
      </c>
      <c r="Q60" s="6">
        <f t="shared" si="4"/>
        <v>0.25</v>
      </c>
      <c r="R60" s="6">
        <f t="shared" si="5"/>
        <v>8.3333333333333329E-2</v>
      </c>
      <c r="S60" s="6">
        <f t="shared" si="6"/>
        <v>0.33333333333333331</v>
      </c>
      <c r="T60" s="6">
        <f t="shared" si="7"/>
        <v>0.33333333333333331</v>
      </c>
      <c r="U60">
        <f t="shared" si="8"/>
        <v>7</v>
      </c>
      <c r="V60" s="6">
        <f t="shared" si="9"/>
        <v>0.58333333333333337</v>
      </c>
      <c r="W60">
        <f t="shared" si="10"/>
        <v>7</v>
      </c>
      <c r="X60" s="6">
        <f t="shared" si="11"/>
        <v>0.58333333333333337</v>
      </c>
      <c r="Y60">
        <f t="shared" si="12"/>
        <v>5</v>
      </c>
      <c r="Z60" s="6">
        <f t="shared" si="13"/>
        <v>0.41666666666666669</v>
      </c>
      <c r="AA60">
        <f t="shared" si="14"/>
        <v>5</v>
      </c>
      <c r="AB60" s="6">
        <f t="shared" si="15"/>
        <v>0.41666666666666669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12</v>
      </c>
      <c r="H61" s="6">
        <f t="shared" si="17"/>
        <v>0.58333333333333337</v>
      </c>
      <c r="I61" s="6">
        <f t="shared" si="1"/>
        <v>8.3333333333333329E-2</v>
      </c>
      <c r="J61" s="6">
        <f t="shared" si="2"/>
        <v>0.25</v>
      </c>
      <c r="K61" s="6">
        <f t="shared" si="3"/>
        <v>8.3333333333333329E-2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2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12</v>
      </c>
      <c r="Q61" s="6">
        <f t="shared" si="4"/>
        <v>0.16666666666666666</v>
      </c>
      <c r="R61" s="6">
        <f t="shared" si="5"/>
        <v>0.16666666666666666</v>
      </c>
      <c r="S61" s="6">
        <f t="shared" si="6"/>
        <v>0.16666666666666666</v>
      </c>
      <c r="T61" s="6">
        <f t="shared" si="7"/>
        <v>0.5</v>
      </c>
      <c r="U61">
        <f t="shared" si="8"/>
        <v>10</v>
      </c>
      <c r="V61" s="6">
        <f t="shared" si="9"/>
        <v>0.83333333333333337</v>
      </c>
      <c r="W61">
        <f t="shared" si="10"/>
        <v>4</v>
      </c>
      <c r="X61" s="6">
        <f t="shared" si="11"/>
        <v>0.33333333333333331</v>
      </c>
      <c r="Y61">
        <f t="shared" si="12"/>
        <v>2</v>
      </c>
      <c r="Z61" s="6">
        <f t="shared" si="13"/>
        <v>0.16666666666666666</v>
      </c>
      <c r="AA61">
        <f t="shared" si="14"/>
        <v>8</v>
      </c>
      <c r="AB61" s="6">
        <f t="shared" si="15"/>
        <v>0.66666666666666663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4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13</v>
      </c>
      <c r="H62" s="6">
        <f t="shared" si="17"/>
        <v>0.30769230769230771</v>
      </c>
      <c r="I62" s="6">
        <f t="shared" si="1"/>
        <v>0.23076923076923078</v>
      </c>
      <c r="J62" s="6">
        <f t="shared" si="2"/>
        <v>0.30769230769230771</v>
      </c>
      <c r="K62" s="6">
        <f t="shared" si="3"/>
        <v>0.15384615384615385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7</v>
      </c>
      <c r="O62" s="69">
        <f>COUNTIFS('2way'!$N$3:$N$7690,"&gt;50%",'2way'!$Y$3:$Y$7690,"Y",'2way'!$Q$3:$Q$7690,"=" &amp;B62) +  COUNTIFS('2way'!$N$3:$N$7690,"&gt;50%",'2way'!$Y$3:$Y$7690,"Y",'2way'!$R$3:$R$7690,"=" &amp;B62)</f>
        <v>6</v>
      </c>
      <c r="P62">
        <f>COUNTIF('2way'!$Q$3:$Q$7690,"=" &amp;B62) + COUNTIF('2way'!$R$3:$R$7690,"=" &amp;B62)</f>
        <v>13</v>
      </c>
      <c r="Q62" s="6">
        <f t="shared" si="4"/>
        <v>0</v>
      </c>
      <c r="R62" s="6">
        <f t="shared" si="5"/>
        <v>0</v>
      </c>
      <c r="S62" s="6">
        <f t="shared" si="6"/>
        <v>0.53846153846153844</v>
      </c>
      <c r="T62" s="6">
        <f t="shared" si="7"/>
        <v>0.46153846153846156</v>
      </c>
      <c r="U62">
        <f t="shared" si="8"/>
        <v>8</v>
      </c>
      <c r="V62" s="6">
        <f t="shared" si="9"/>
        <v>0.61538461538461542</v>
      </c>
      <c r="W62">
        <f t="shared" si="10"/>
        <v>7</v>
      </c>
      <c r="X62" s="6">
        <f t="shared" si="11"/>
        <v>0.53846153846153844</v>
      </c>
      <c r="Y62">
        <f t="shared" si="12"/>
        <v>5</v>
      </c>
      <c r="Z62" s="6">
        <f t="shared" si="13"/>
        <v>0.38461538461538464</v>
      </c>
      <c r="AA62">
        <f t="shared" si="14"/>
        <v>6</v>
      </c>
      <c r="AB62" s="6">
        <f t="shared" si="15"/>
        <v>0.46153846153846156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4</v>
      </c>
      <c r="G63">
        <f>COUNTIF('2way'!$Q$3:$Q$7690,"=" &amp;B63) + COUNTIF('2way'!$R$3:$R$7690,"=" &amp;B63)</f>
        <v>12</v>
      </c>
      <c r="H63" s="6">
        <f t="shared" si="17"/>
        <v>8.3333333333333329E-2</v>
      </c>
      <c r="I63" s="6">
        <f t="shared" si="1"/>
        <v>0.16666666666666666</v>
      </c>
      <c r="J63" s="6">
        <f t="shared" si="2"/>
        <v>0.41666666666666669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12</v>
      </c>
      <c r="Q63" s="6">
        <f t="shared" si="4"/>
        <v>8.3333333333333329E-2</v>
      </c>
      <c r="R63" s="6">
        <f t="shared" si="5"/>
        <v>0</v>
      </c>
      <c r="S63" s="6">
        <f t="shared" si="6"/>
        <v>0.58333333333333337</v>
      </c>
      <c r="T63" s="6">
        <f t="shared" si="7"/>
        <v>0.33333333333333331</v>
      </c>
      <c r="U63">
        <f t="shared" si="8"/>
        <v>6</v>
      </c>
      <c r="V63" s="6">
        <f t="shared" si="9"/>
        <v>0.5</v>
      </c>
      <c r="W63">
        <f t="shared" si="10"/>
        <v>8</v>
      </c>
      <c r="X63" s="6">
        <f t="shared" si="11"/>
        <v>0.66666666666666663</v>
      </c>
      <c r="Y63">
        <f t="shared" si="12"/>
        <v>6</v>
      </c>
      <c r="Z63" s="6">
        <f t="shared" si="13"/>
        <v>0.5</v>
      </c>
      <c r="AA63">
        <f t="shared" si="14"/>
        <v>4</v>
      </c>
      <c r="AB63" s="6">
        <f t="shared" si="15"/>
        <v>0.33333333333333331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2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4</v>
      </c>
      <c r="G64">
        <f>COUNTIF('2way'!$Q$3:$Q$7690,"=" &amp;B64) + COUNTIF('2way'!$R$3:$R$7690,"=" &amp;B64)</f>
        <v>12</v>
      </c>
      <c r="H64" s="6">
        <f t="shared" si="17"/>
        <v>0.16666666666666666</v>
      </c>
      <c r="I64" s="6">
        <f t="shared" si="1"/>
        <v>0.16666666666666666</v>
      </c>
      <c r="J64" s="6">
        <f t="shared" si="2"/>
        <v>0.33333333333333331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1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12</v>
      </c>
      <c r="Q64" s="6">
        <f t="shared" si="4"/>
        <v>8.3333333333333329E-2</v>
      </c>
      <c r="R64" s="6">
        <f t="shared" si="5"/>
        <v>0.16666666666666666</v>
      </c>
      <c r="S64" s="6">
        <f t="shared" si="6"/>
        <v>0.33333333333333331</v>
      </c>
      <c r="T64" s="6">
        <f t="shared" si="7"/>
        <v>0.41666666666666669</v>
      </c>
      <c r="U64">
        <f t="shared" si="8"/>
        <v>6</v>
      </c>
      <c r="V64" s="6">
        <f t="shared" si="9"/>
        <v>0.5</v>
      </c>
      <c r="W64">
        <f t="shared" si="10"/>
        <v>5</v>
      </c>
      <c r="X64" s="6">
        <f t="shared" si="11"/>
        <v>0.41666666666666669</v>
      </c>
      <c r="Y64">
        <f t="shared" si="12"/>
        <v>6</v>
      </c>
      <c r="Z64" s="6">
        <f t="shared" si="13"/>
        <v>0.5</v>
      </c>
      <c r="AA64">
        <f t="shared" si="14"/>
        <v>7</v>
      </c>
      <c r="AB64" s="6">
        <f t="shared" si="15"/>
        <v>0.58333333333333337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2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12</v>
      </c>
      <c r="H65" s="6">
        <f t="shared" si="17"/>
        <v>0.16666666666666666</v>
      </c>
      <c r="I65" s="6">
        <f t="shared" si="1"/>
        <v>0.25</v>
      </c>
      <c r="J65" s="6">
        <f t="shared" si="2"/>
        <v>0.16666666666666666</v>
      </c>
      <c r="K65" s="6">
        <f t="shared" si="3"/>
        <v>0.41666666666666669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4</v>
      </c>
      <c r="P65">
        <f>COUNTIF('2way'!$Q$3:$Q$7690,"=" &amp;B65) + COUNTIF('2way'!$R$3:$R$7690,"=" &amp;B65)</f>
        <v>12</v>
      </c>
      <c r="Q65" s="6">
        <f t="shared" si="4"/>
        <v>0.16666666666666666</v>
      </c>
      <c r="R65" s="6">
        <f t="shared" si="5"/>
        <v>0.16666666666666666</v>
      </c>
      <c r="S65" s="6">
        <f t="shared" si="6"/>
        <v>0.25</v>
      </c>
      <c r="T65" s="6">
        <f t="shared" si="7"/>
        <v>0.33333333333333331</v>
      </c>
      <c r="U65">
        <f t="shared" si="8"/>
        <v>4</v>
      </c>
      <c r="V65" s="6">
        <f t="shared" si="9"/>
        <v>0.33333333333333331</v>
      </c>
      <c r="W65">
        <f t="shared" si="10"/>
        <v>5</v>
      </c>
      <c r="X65" s="6">
        <f t="shared" si="11"/>
        <v>0.41666666666666669</v>
      </c>
      <c r="Y65">
        <f t="shared" si="12"/>
        <v>8</v>
      </c>
      <c r="Z65" s="6">
        <f t="shared" si="13"/>
        <v>0.66666666666666663</v>
      </c>
      <c r="AA65">
        <f t="shared" si="14"/>
        <v>6</v>
      </c>
      <c r="AB65" s="6">
        <f t="shared" si="15"/>
        <v>0.5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5</v>
      </c>
      <c r="D66" s="69">
        <f>COUNTIFS('2way'!$A$3:$A$7690,"&gt;50%",'2way'!$Y$3:$Y$7690,"N",'2way'!$Q$3:$Q$7690,"=" &amp;B66) +  COUNTIFS('2way'!$A$3:$A$7690,"&gt;50%",'2way'!$Y$3:$Y$7690,"N",'2way'!$R$3:$R$7690,"=" &amp;B66)</f>
        <v>3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12</v>
      </c>
      <c r="H66" s="6">
        <f t="shared" si="17"/>
        <v>0.41666666666666669</v>
      </c>
      <c r="I66" s="6">
        <f t="shared" si="1"/>
        <v>0.25</v>
      </c>
      <c r="J66" s="6">
        <f t="shared" si="2"/>
        <v>0.16666666666666666</v>
      </c>
      <c r="K66" s="6">
        <f t="shared" si="3"/>
        <v>0.16666666666666666</v>
      </c>
      <c r="L66" s="69">
        <f>COUNTIFS('2way'!$M$3:$M$7690,"&gt;50%",'2way'!$Y$3:$Y$7690,"Y",'2way'!$Q$3:$Q$7690,"=" &amp;B66) +  COUNTIFS('2way'!$M$3:$M$7690,"&gt;50%",'2way'!$Y$3:$Y$7690,"Y",'2way'!$R$3:$R$7690,"=" &amp;B66)</f>
        <v>2</v>
      </c>
      <c r="M66" s="69">
        <f>COUNTIFS('2way'!$M$3:$M$7690,"&gt;50%",'2way'!$Y$3:$Y$7690,"N",'2way'!$Q$3:$Q$7690,"=" &amp;B66) +  COUNTIFS('2way'!$M$3:$M$7690,"&gt;50%",'2way'!$Y$3:$Y$7690,"N",'2way'!$R$3:$R$7690,"=" &amp;B66)</f>
        <v>2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5</v>
      </c>
      <c r="P66">
        <f>COUNTIF('2way'!$Q$3:$Q$7690,"=" &amp;B66) + COUNTIF('2way'!$R$3:$R$7690,"=" &amp;B66)</f>
        <v>12</v>
      </c>
      <c r="Q66" s="6">
        <f t="shared" si="4"/>
        <v>0.16666666666666666</v>
      </c>
      <c r="R66" s="6">
        <f t="shared" si="5"/>
        <v>0.16666666666666666</v>
      </c>
      <c r="S66" s="6">
        <f t="shared" si="6"/>
        <v>0.25</v>
      </c>
      <c r="T66" s="6">
        <f t="shared" si="7"/>
        <v>0.41666666666666669</v>
      </c>
      <c r="U66">
        <f t="shared" si="8"/>
        <v>7</v>
      </c>
      <c r="V66" s="6">
        <f t="shared" si="9"/>
        <v>0.58333333333333337</v>
      </c>
      <c r="W66">
        <f t="shared" si="10"/>
        <v>5</v>
      </c>
      <c r="X66" s="6">
        <f t="shared" si="11"/>
        <v>0.41666666666666669</v>
      </c>
      <c r="Y66">
        <f t="shared" si="12"/>
        <v>5</v>
      </c>
      <c r="Z66" s="6">
        <f t="shared" si="13"/>
        <v>0.41666666666666669</v>
      </c>
      <c r="AA66">
        <f t="shared" si="14"/>
        <v>7</v>
      </c>
      <c r="AB66" s="6">
        <f t="shared" si="15"/>
        <v>0.58333333333333337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3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4</v>
      </c>
      <c r="G67">
        <f>COUNTIF('2way'!$Q$3:$Q$7690,"=" &amp;B67) + COUNTIF('2way'!$R$3:$R$7690,"=" &amp;B67)</f>
        <v>12</v>
      </c>
      <c r="H67" s="6">
        <f t="shared" si="17"/>
        <v>0.25</v>
      </c>
      <c r="I67" s="6">
        <f t="shared" si="1"/>
        <v>0.25</v>
      </c>
      <c r="J67" s="6">
        <f t="shared" si="2"/>
        <v>0.16666666666666666</v>
      </c>
      <c r="K67" s="6">
        <f t="shared" si="3"/>
        <v>0.33333333333333331</v>
      </c>
      <c r="L67" s="69">
        <f>COUNTIFS('2way'!$M$3:$M$7690,"&gt;50%",'2way'!$Y$3:$Y$7690,"Y",'2way'!$Q$3:$Q$7690,"=" &amp;B67) +  COUNTIFS('2way'!$M$3:$M$7690,"&gt;50%",'2way'!$Y$3:$Y$7690,"Y",'2way'!$R$3:$R$7690,"=" &amp;B67)</f>
        <v>4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3</v>
      </c>
      <c r="P67">
        <f>COUNTIF('2way'!$Q$3:$Q$7690,"=" &amp;B67) + COUNTIF('2way'!$R$3:$R$7690,"=" &amp;B67)</f>
        <v>12</v>
      </c>
      <c r="Q67" s="6">
        <f t="shared" si="4"/>
        <v>0.33333333333333331</v>
      </c>
      <c r="R67" s="6">
        <f t="shared" si="5"/>
        <v>0.25</v>
      </c>
      <c r="S67" s="6">
        <f t="shared" si="6"/>
        <v>0.16666666666666666</v>
      </c>
      <c r="T67" s="6">
        <f t="shared" si="7"/>
        <v>0.25</v>
      </c>
      <c r="U67">
        <f t="shared" si="8"/>
        <v>5</v>
      </c>
      <c r="V67" s="6">
        <f t="shared" si="9"/>
        <v>0.41666666666666669</v>
      </c>
      <c r="W67">
        <f t="shared" si="10"/>
        <v>6</v>
      </c>
      <c r="X67" s="6">
        <f t="shared" si="11"/>
        <v>0.5</v>
      </c>
      <c r="Y67">
        <f t="shared" si="12"/>
        <v>7</v>
      </c>
      <c r="Z67" s="6">
        <f t="shared" si="13"/>
        <v>0.58333333333333337</v>
      </c>
      <c r="AA67">
        <f t="shared" si="14"/>
        <v>6</v>
      </c>
      <c r="AB67" s="6">
        <f t="shared" si="15"/>
        <v>0.5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6</v>
      </c>
      <c r="D68" s="69">
        <f>COUNTIFS('2way'!$A$3:$A$7690,"&gt;50%",'2way'!$Y$3:$Y$7690,"N",'2way'!$Q$3:$Q$7690,"=" &amp;B68) +  COUNTIFS('2way'!$A$3:$A$7690,"&gt;50%",'2way'!$Y$3:$Y$7690,"N",'2way'!$R$3:$R$7690,"=" &amp;B68)</f>
        <v>3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13</v>
      </c>
      <c r="H68" s="6">
        <f t="shared" ref="H68:H131" si="18">C68/G68</f>
        <v>0.46153846153846156</v>
      </c>
      <c r="I68" s="6">
        <f t="shared" si="1"/>
        <v>0.23076923076923078</v>
      </c>
      <c r="J68" s="6">
        <f t="shared" si="2"/>
        <v>0.15384615384615385</v>
      </c>
      <c r="K68" s="6">
        <f t="shared" si="3"/>
        <v>0.15384615384615385</v>
      </c>
      <c r="L68" s="69">
        <f>COUNTIFS('2way'!$M$3:$M$7690,"&gt;50%",'2way'!$Y$3:$Y$7690,"Y",'2way'!$Q$3:$Q$7690,"=" &amp;B68) +  COUNTIFS('2way'!$M$3:$M$7690,"&gt;50%",'2way'!$Y$3:$Y$7690,"Y",'2way'!$R$3:$R$7690,"=" &amp;B68)</f>
        <v>2</v>
      </c>
      <c r="M68" s="69">
        <f>COUNTIFS('2way'!$M$3:$M$7690,"&gt;50%",'2way'!$Y$3:$Y$7690,"N",'2way'!$Q$3:$Q$7690,"=" &amp;B68) +  COUNTIFS('2way'!$M$3:$M$7690,"&gt;50%",'2way'!$Y$3:$Y$7690,"N",'2way'!$R$3:$R$7690,"=" &amp;B68)</f>
        <v>3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6</v>
      </c>
      <c r="P68">
        <f>COUNTIF('2way'!$Q$3:$Q$7690,"=" &amp;B68) + COUNTIF('2way'!$R$3:$R$7690,"=" &amp;B68)</f>
        <v>13</v>
      </c>
      <c r="Q68" s="6">
        <f t="shared" si="4"/>
        <v>0.15384615384615385</v>
      </c>
      <c r="R68" s="6">
        <f t="shared" si="5"/>
        <v>0.23076923076923078</v>
      </c>
      <c r="S68" s="6">
        <f t="shared" si="6"/>
        <v>0.15384615384615385</v>
      </c>
      <c r="T68" s="6">
        <f t="shared" si="7"/>
        <v>0.46153846153846156</v>
      </c>
      <c r="U68">
        <f t="shared" si="8"/>
        <v>8</v>
      </c>
      <c r="V68" s="6">
        <f t="shared" si="9"/>
        <v>0.61538461538461542</v>
      </c>
      <c r="W68">
        <f t="shared" si="10"/>
        <v>4</v>
      </c>
      <c r="X68" s="6">
        <f t="shared" si="11"/>
        <v>0.30769230769230771</v>
      </c>
      <c r="Y68">
        <f t="shared" si="12"/>
        <v>5</v>
      </c>
      <c r="Z68" s="6">
        <f t="shared" si="13"/>
        <v>0.38461538461538464</v>
      </c>
      <c r="AA68">
        <f t="shared" si="14"/>
        <v>9</v>
      </c>
      <c r="AB68" s="6">
        <f t="shared" si="15"/>
        <v>0.69230769230769229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12</v>
      </c>
      <c r="H69" s="6">
        <f t="shared" si="18"/>
        <v>0.33333333333333331</v>
      </c>
      <c r="I69" s="6">
        <f t="shared" ref="I69:I132" si="19">D69/G69</f>
        <v>0.25</v>
      </c>
      <c r="J69" s="6">
        <f t="shared" ref="J69:J132" si="20">E69/G69</f>
        <v>0.16666666666666666</v>
      </c>
      <c r="K69" s="6">
        <f t="shared" ref="K69:K132" si="21">F69/G69</f>
        <v>0.25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6</v>
      </c>
      <c r="P69">
        <f>COUNTIF('2way'!$Q$3:$Q$7690,"=" &amp;B69) + COUNTIF('2way'!$R$3:$R$7690,"=" &amp;B69)</f>
        <v>12</v>
      </c>
      <c r="Q69" s="6">
        <f t="shared" ref="Q69:Q132" si="22">L69/P69</f>
        <v>8.3333333333333329E-2</v>
      </c>
      <c r="R69" s="6">
        <f t="shared" ref="R69:R132" si="23">M69/P69</f>
        <v>0</v>
      </c>
      <c r="S69" s="6">
        <f t="shared" ref="S69:S132" si="24">N69/P69</f>
        <v>0.41666666666666669</v>
      </c>
      <c r="T69" s="6">
        <f t="shared" ref="T69:T132" si="25">O69/P69</f>
        <v>0.5</v>
      </c>
      <c r="U69">
        <f t="shared" ref="U69:U132" si="26">C69+E69</f>
        <v>6</v>
      </c>
      <c r="V69" s="6">
        <f t="shared" ref="V69:V132" si="27">U69/G69</f>
        <v>0.5</v>
      </c>
      <c r="W69">
        <f t="shared" ref="W69:W132" si="28">L69+N69</f>
        <v>6</v>
      </c>
      <c r="X69" s="6">
        <f t="shared" ref="X69:X132" si="29">W69/P69</f>
        <v>0.5</v>
      </c>
      <c r="Y69">
        <f t="shared" ref="Y69:Y132" si="30">D69+F69</f>
        <v>6</v>
      </c>
      <c r="Z69" s="6">
        <f t="shared" ref="Z69:Z132" si="31">Y69/G69</f>
        <v>0.5</v>
      </c>
      <c r="AA69">
        <f t="shared" ref="AA69:AA132" si="32">M69+O69</f>
        <v>6</v>
      </c>
      <c r="AB69" s="6">
        <f t="shared" ref="AB69:AB132" si="33">AA69/P69</f>
        <v>0.5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5</v>
      </c>
      <c r="F70" s="69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12</v>
      </c>
      <c r="H70" s="6">
        <f t="shared" si="18"/>
        <v>0.33333333333333331</v>
      </c>
      <c r="I70" s="6">
        <f t="shared" si="19"/>
        <v>0.16666666666666666</v>
      </c>
      <c r="J70" s="6">
        <f t="shared" si="20"/>
        <v>0.41666666666666669</v>
      </c>
      <c r="K70" s="6">
        <f t="shared" si="21"/>
        <v>8.3333333333333329E-2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7</v>
      </c>
      <c r="O70" s="69">
        <f>COUNTIFS('2way'!$N$3:$N$7690,"&gt;50%",'2way'!$Y$3:$Y$7690,"Y",'2way'!$Q$3:$Q$7690,"=" &amp;B70) +  COUNTIFS('2way'!$N$3:$N$7690,"&gt;50%",'2way'!$Y$3:$Y$7690,"Y",'2way'!$R$3:$R$7690,"=" &amp;B70)</f>
        <v>5</v>
      </c>
      <c r="P70">
        <f>COUNTIF('2way'!$Q$3:$Q$7690,"=" &amp;B70) + COUNTIF('2way'!$R$3:$R$7690,"=" &amp;B70)</f>
        <v>12</v>
      </c>
      <c r="Q70" s="6">
        <f t="shared" si="22"/>
        <v>0</v>
      </c>
      <c r="R70" s="6">
        <f t="shared" si="23"/>
        <v>0</v>
      </c>
      <c r="S70" s="6">
        <f t="shared" si="24"/>
        <v>0.58333333333333337</v>
      </c>
      <c r="T70" s="6">
        <f t="shared" si="25"/>
        <v>0.41666666666666669</v>
      </c>
      <c r="U70">
        <f t="shared" si="26"/>
        <v>9</v>
      </c>
      <c r="V70" s="6">
        <f t="shared" si="27"/>
        <v>0.75</v>
      </c>
      <c r="W70">
        <f t="shared" si="28"/>
        <v>7</v>
      </c>
      <c r="X70" s="6">
        <f t="shared" si="29"/>
        <v>0.58333333333333337</v>
      </c>
      <c r="Y70">
        <f t="shared" si="30"/>
        <v>3</v>
      </c>
      <c r="Z70" s="6">
        <f t="shared" si="31"/>
        <v>0.25</v>
      </c>
      <c r="AA70">
        <f t="shared" si="32"/>
        <v>5</v>
      </c>
      <c r="AB70" s="6">
        <f t="shared" si="33"/>
        <v>0.41666666666666669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4</v>
      </c>
      <c r="D71" s="69">
        <f>COUNTIFS('2way'!$A$3:$A$7690,"&gt;50%",'2way'!$Y$3:$Y$7690,"N",'2way'!$Q$3:$Q$7690,"=" &amp;B71) +  COUNTIFS('2way'!$A$3:$A$7690,"&gt;50%",'2way'!$Y$3:$Y$7690,"N",'2way'!$R$3:$R$7690,"=" &amp;B71)</f>
        <v>3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2</v>
      </c>
      <c r="G71">
        <f>COUNTIF('2way'!$Q$3:$Q$7690,"=" &amp;B71) + COUNTIF('2way'!$R$3:$R$7690,"=" &amp;B71)</f>
        <v>11</v>
      </c>
      <c r="H71" s="6">
        <f t="shared" si="18"/>
        <v>0.36363636363636365</v>
      </c>
      <c r="I71" s="6">
        <f t="shared" si="19"/>
        <v>0.27272727272727271</v>
      </c>
      <c r="J71" s="6">
        <f t="shared" si="20"/>
        <v>0.18181818181818182</v>
      </c>
      <c r="K71" s="6">
        <f t="shared" si="21"/>
        <v>0.18181818181818182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5</v>
      </c>
      <c r="O71" s="69">
        <f>COUNTIFS('2way'!$N$3:$N$7690,"&gt;50%",'2way'!$Y$3:$Y$7690,"Y",'2way'!$Q$3:$Q$7690,"=" &amp;B71) +  COUNTIFS('2way'!$N$3:$N$7690,"&gt;50%",'2way'!$Y$3:$Y$7690,"Y",'2way'!$R$3:$R$7690,"=" &amp;B71)</f>
        <v>6</v>
      </c>
      <c r="P71">
        <f>COUNTIF('2way'!$Q$3:$Q$7690,"=" &amp;B71) + COUNTIF('2way'!$R$3:$R$7690,"=" &amp;B71)</f>
        <v>11</v>
      </c>
      <c r="Q71" s="6">
        <f t="shared" si="22"/>
        <v>0</v>
      </c>
      <c r="R71" s="6">
        <f t="shared" si="23"/>
        <v>0</v>
      </c>
      <c r="S71" s="6">
        <f t="shared" si="24"/>
        <v>0.45454545454545453</v>
      </c>
      <c r="T71" s="6">
        <f t="shared" si="25"/>
        <v>0.54545454545454541</v>
      </c>
      <c r="U71">
        <f t="shared" si="26"/>
        <v>6</v>
      </c>
      <c r="V71" s="6">
        <f t="shared" si="27"/>
        <v>0.54545454545454541</v>
      </c>
      <c r="W71">
        <f t="shared" si="28"/>
        <v>5</v>
      </c>
      <c r="X71" s="6">
        <f t="shared" si="29"/>
        <v>0.45454545454545453</v>
      </c>
      <c r="Y71">
        <f t="shared" si="30"/>
        <v>5</v>
      </c>
      <c r="Z71" s="6">
        <f t="shared" si="31"/>
        <v>0.45454545454545453</v>
      </c>
      <c r="AA71">
        <f t="shared" si="32"/>
        <v>6</v>
      </c>
      <c r="AB71" s="6">
        <f t="shared" si="33"/>
        <v>0.54545454545454541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5</v>
      </c>
      <c r="F72" s="69">
        <f>COUNTIFS('2way'!$B$3:$B$7690,"&gt;50%",'2way'!$Y$3:$Y$7690,"Y",'2way'!$Q$3:$Q$7690,"=" &amp;B72) +  COUNTIFS('2way'!$B$3:$B$7690,"&gt;50%",'2way'!$Y$3:$Y$7690,"Y",'2way'!$R$3:$R$7690,"=" &amp;B72)</f>
        <v>6</v>
      </c>
      <c r="G72">
        <f>COUNTIF('2way'!$Q$3:$Q$7690,"=" &amp;B72) + COUNTIF('2way'!$R$3:$R$7690,"=" &amp;B72)</f>
        <v>12</v>
      </c>
      <c r="H72" s="6">
        <f t="shared" si="18"/>
        <v>8.3333333333333329E-2</v>
      </c>
      <c r="I72" s="6">
        <f t="shared" si="19"/>
        <v>0</v>
      </c>
      <c r="J72" s="6">
        <f t="shared" si="20"/>
        <v>0.41666666666666669</v>
      </c>
      <c r="K72" s="6">
        <f t="shared" si="21"/>
        <v>0.5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5</v>
      </c>
      <c r="O72" s="69">
        <f>COUNTIFS('2way'!$N$3:$N$7690,"&gt;50%",'2way'!$Y$3:$Y$7690,"Y",'2way'!$Q$3:$Q$7690,"=" &amp;B72) +  COUNTIFS('2way'!$N$3:$N$7690,"&gt;50%",'2way'!$Y$3:$Y$7690,"Y",'2way'!$R$3:$R$7690,"=" &amp;B72)</f>
        <v>7</v>
      </c>
      <c r="P72">
        <f>COUNTIF('2way'!$Q$3:$Q$7690,"=" &amp;B72) + COUNTIF('2way'!$R$3:$R$7690,"=" &amp;B72)</f>
        <v>12</v>
      </c>
      <c r="Q72" s="6">
        <f t="shared" si="22"/>
        <v>0</v>
      </c>
      <c r="R72" s="6">
        <f t="shared" si="23"/>
        <v>0</v>
      </c>
      <c r="S72" s="6">
        <f t="shared" si="24"/>
        <v>0.41666666666666669</v>
      </c>
      <c r="T72" s="6">
        <f t="shared" si="25"/>
        <v>0.58333333333333337</v>
      </c>
      <c r="U72">
        <f t="shared" si="26"/>
        <v>6</v>
      </c>
      <c r="V72" s="6">
        <f t="shared" si="27"/>
        <v>0.5</v>
      </c>
      <c r="W72">
        <f t="shared" si="28"/>
        <v>5</v>
      </c>
      <c r="X72" s="6">
        <f t="shared" si="29"/>
        <v>0.41666666666666669</v>
      </c>
      <c r="Y72">
        <f t="shared" si="30"/>
        <v>6</v>
      </c>
      <c r="Z72" s="6">
        <f t="shared" si="31"/>
        <v>0.5</v>
      </c>
      <c r="AA72">
        <f t="shared" si="32"/>
        <v>7</v>
      </c>
      <c r="AB72" s="6">
        <f t="shared" si="33"/>
        <v>0.58333333333333337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5</v>
      </c>
      <c r="G73">
        <f>COUNTIF('2way'!$Q$3:$Q$7690,"=" &amp;B73) + COUNTIF('2way'!$R$3:$R$7690,"=" &amp;B73)</f>
        <v>12</v>
      </c>
      <c r="H73" s="6">
        <f t="shared" si="18"/>
        <v>8.3333333333333329E-2</v>
      </c>
      <c r="I73" s="6">
        <f t="shared" si="19"/>
        <v>0.25</v>
      </c>
      <c r="J73" s="6">
        <f t="shared" si="20"/>
        <v>0.25</v>
      </c>
      <c r="K73" s="6">
        <f t="shared" si="21"/>
        <v>0.41666666666666669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5</v>
      </c>
      <c r="P73">
        <f>COUNTIF('2way'!$Q$3:$Q$7690,"=" &amp;B73) + COUNTIF('2way'!$R$3:$R$7690,"=" &amp;B73)</f>
        <v>12</v>
      </c>
      <c r="Q73" s="6">
        <f t="shared" si="22"/>
        <v>0</v>
      </c>
      <c r="R73" s="6">
        <f t="shared" si="23"/>
        <v>8.3333333333333329E-2</v>
      </c>
      <c r="S73" s="6">
        <f t="shared" si="24"/>
        <v>0.41666666666666669</v>
      </c>
      <c r="T73" s="6">
        <f t="shared" si="25"/>
        <v>0.41666666666666669</v>
      </c>
      <c r="U73">
        <f t="shared" si="26"/>
        <v>4</v>
      </c>
      <c r="V73" s="6">
        <f t="shared" si="27"/>
        <v>0.33333333333333331</v>
      </c>
      <c r="W73">
        <f t="shared" si="28"/>
        <v>5</v>
      </c>
      <c r="X73" s="6">
        <f t="shared" si="29"/>
        <v>0.41666666666666669</v>
      </c>
      <c r="Y73">
        <f t="shared" si="30"/>
        <v>8</v>
      </c>
      <c r="Z73" s="6">
        <f t="shared" si="31"/>
        <v>0.66666666666666663</v>
      </c>
      <c r="AA73">
        <f t="shared" si="32"/>
        <v>6</v>
      </c>
      <c r="AB73" s="6">
        <f t="shared" si="33"/>
        <v>0.5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5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12</v>
      </c>
      <c r="H74" s="6">
        <f t="shared" si="18"/>
        <v>8.3333333333333329E-2</v>
      </c>
      <c r="I74" s="6">
        <f t="shared" si="19"/>
        <v>0.16666666666666666</v>
      </c>
      <c r="J74" s="6">
        <f t="shared" si="20"/>
        <v>0.41666666666666669</v>
      </c>
      <c r="K74" s="6">
        <f t="shared" si="21"/>
        <v>0.33333333333333331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7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12</v>
      </c>
      <c r="Q74" s="6">
        <f t="shared" si="22"/>
        <v>0.16666666666666666</v>
      </c>
      <c r="R74" s="6">
        <f t="shared" si="23"/>
        <v>0</v>
      </c>
      <c r="S74" s="6">
        <f t="shared" si="24"/>
        <v>0.58333333333333337</v>
      </c>
      <c r="T74" s="6">
        <f t="shared" si="25"/>
        <v>0.25</v>
      </c>
      <c r="U74">
        <f t="shared" si="26"/>
        <v>6</v>
      </c>
      <c r="V74" s="6">
        <f t="shared" si="27"/>
        <v>0.5</v>
      </c>
      <c r="W74">
        <f t="shared" si="28"/>
        <v>9</v>
      </c>
      <c r="X74" s="6">
        <f t="shared" si="29"/>
        <v>0.75</v>
      </c>
      <c r="Y74">
        <f t="shared" si="30"/>
        <v>6</v>
      </c>
      <c r="Z74" s="6">
        <f t="shared" si="31"/>
        <v>0.5</v>
      </c>
      <c r="AA74">
        <f t="shared" si="32"/>
        <v>3</v>
      </c>
      <c r="AB74" s="6">
        <f t="shared" si="33"/>
        <v>0.25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2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3</v>
      </c>
      <c r="G75">
        <f>COUNTIF('2way'!$Q$3:$Q$7690,"=" &amp;B75) + COUNTIF('2way'!$R$3:$R$7690,"=" &amp;B75)</f>
        <v>11</v>
      </c>
      <c r="H75" s="6">
        <f t="shared" si="18"/>
        <v>0.27272727272727271</v>
      </c>
      <c r="I75" s="6">
        <f t="shared" si="19"/>
        <v>0.18181818181818182</v>
      </c>
      <c r="J75" s="6">
        <f t="shared" si="20"/>
        <v>0.18181818181818182</v>
      </c>
      <c r="K75" s="6">
        <f t="shared" si="21"/>
        <v>0.27272727272727271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3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11</v>
      </c>
      <c r="Q75" s="6">
        <f t="shared" si="22"/>
        <v>0.18181818181818182</v>
      </c>
      <c r="R75" s="6">
        <f t="shared" si="23"/>
        <v>9.0909090909090912E-2</v>
      </c>
      <c r="S75" s="6">
        <f t="shared" si="24"/>
        <v>0.27272727272727271</v>
      </c>
      <c r="T75" s="6">
        <f t="shared" si="25"/>
        <v>0.45454545454545453</v>
      </c>
      <c r="U75">
        <f t="shared" si="26"/>
        <v>5</v>
      </c>
      <c r="V75" s="6">
        <f t="shared" si="27"/>
        <v>0.45454545454545453</v>
      </c>
      <c r="W75">
        <f t="shared" si="28"/>
        <v>5</v>
      </c>
      <c r="X75" s="6">
        <f t="shared" si="29"/>
        <v>0.45454545454545453</v>
      </c>
      <c r="Y75">
        <f t="shared" si="30"/>
        <v>5</v>
      </c>
      <c r="Z75" s="6">
        <f t="shared" si="31"/>
        <v>0.45454545454545453</v>
      </c>
      <c r="AA75">
        <f t="shared" si="32"/>
        <v>6</v>
      </c>
      <c r="AB75" s="6">
        <f t="shared" si="33"/>
        <v>0.54545454545454541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12</v>
      </c>
      <c r="H76" s="6">
        <f t="shared" si="18"/>
        <v>0</v>
      </c>
      <c r="I76" s="6">
        <f t="shared" si="19"/>
        <v>8.3333333333333329E-2</v>
      </c>
      <c r="J76" s="6">
        <f t="shared" si="20"/>
        <v>0.66666666666666663</v>
      </c>
      <c r="K76" s="6">
        <f t="shared" si="21"/>
        <v>0.25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3</v>
      </c>
      <c r="P76">
        <f>COUNTIF('2way'!$Q$3:$Q$7690,"=" &amp;B76) + COUNTIF('2way'!$R$3:$R$7690,"=" &amp;B76)</f>
        <v>12</v>
      </c>
      <c r="Q76" s="6">
        <f t="shared" si="22"/>
        <v>0</v>
      </c>
      <c r="R76" s="6">
        <f t="shared" si="23"/>
        <v>0</v>
      </c>
      <c r="S76" s="6">
        <f t="shared" si="24"/>
        <v>0.75</v>
      </c>
      <c r="T76" s="6">
        <f t="shared" si="25"/>
        <v>0.25</v>
      </c>
      <c r="U76">
        <f t="shared" si="26"/>
        <v>8</v>
      </c>
      <c r="V76" s="6">
        <f t="shared" si="27"/>
        <v>0.66666666666666663</v>
      </c>
      <c r="W76">
        <f t="shared" si="28"/>
        <v>9</v>
      </c>
      <c r="X76" s="6">
        <f t="shared" si="29"/>
        <v>0.75</v>
      </c>
      <c r="Y76">
        <f t="shared" si="30"/>
        <v>4</v>
      </c>
      <c r="Z76" s="6">
        <f t="shared" si="31"/>
        <v>0.33333333333333331</v>
      </c>
      <c r="AA76">
        <f t="shared" si="32"/>
        <v>3</v>
      </c>
      <c r="AB76" s="6">
        <f t="shared" si="33"/>
        <v>0.25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2</v>
      </c>
      <c r="E77" s="69">
        <f>COUNTIFS('2way'!$B$3:$B$7690,"&gt;50%",'2way'!$Y$3:$Y$7690,"N",'2way'!$Q$3:$Q$7690,"=" &amp;B77) +  COUNTIFS('2way'!$B$3:$B$7690,"&gt;50%",'2way'!$Y$3:$Y$7690,"N",'2way'!$R$3:$R$7690,"=" &amp;B77)</f>
        <v>5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12</v>
      </c>
      <c r="H77" s="6">
        <f t="shared" si="18"/>
        <v>0.25</v>
      </c>
      <c r="I77" s="6">
        <f t="shared" si="19"/>
        <v>0.16666666666666666</v>
      </c>
      <c r="J77" s="6">
        <f t="shared" si="20"/>
        <v>0.41666666666666669</v>
      </c>
      <c r="K77" s="6">
        <f t="shared" si="21"/>
        <v>0.16666666666666666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5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12</v>
      </c>
      <c r="Q77" s="6">
        <f t="shared" si="22"/>
        <v>0</v>
      </c>
      <c r="R77" s="6">
        <f t="shared" si="23"/>
        <v>0.16666666666666666</v>
      </c>
      <c r="S77" s="6">
        <f t="shared" si="24"/>
        <v>0.41666666666666669</v>
      </c>
      <c r="T77" s="6">
        <f t="shared" si="25"/>
        <v>0.41666666666666669</v>
      </c>
      <c r="U77">
        <f t="shared" si="26"/>
        <v>8</v>
      </c>
      <c r="V77" s="6">
        <f t="shared" si="27"/>
        <v>0.66666666666666663</v>
      </c>
      <c r="W77">
        <f t="shared" si="28"/>
        <v>5</v>
      </c>
      <c r="X77" s="6">
        <f t="shared" si="29"/>
        <v>0.41666666666666669</v>
      </c>
      <c r="Y77">
        <f t="shared" si="30"/>
        <v>4</v>
      </c>
      <c r="Z77" s="6">
        <f t="shared" si="31"/>
        <v>0.33333333333333331</v>
      </c>
      <c r="AA77">
        <f t="shared" si="32"/>
        <v>7</v>
      </c>
      <c r="AB77" s="6">
        <f t="shared" si="33"/>
        <v>0.58333333333333337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9</v>
      </c>
      <c r="F78" s="69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12</v>
      </c>
      <c r="H78" s="6">
        <f t="shared" si="18"/>
        <v>0</v>
      </c>
      <c r="I78" s="6">
        <f t="shared" si="19"/>
        <v>0</v>
      </c>
      <c r="J78" s="6">
        <f t="shared" si="20"/>
        <v>0.75</v>
      </c>
      <c r="K78" s="6">
        <f t="shared" si="21"/>
        <v>0.25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9</v>
      </c>
      <c r="O78" s="69">
        <f>COUNTIFS('2way'!$N$3:$N$7690,"&gt;50%",'2way'!$Y$3:$Y$7690,"Y",'2way'!$Q$3:$Q$7690,"=" &amp;B78) +  COUNTIFS('2way'!$N$3:$N$7690,"&gt;50%",'2way'!$Y$3:$Y$7690,"Y",'2way'!$R$3:$R$7690,"=" &amp;B78)</f>
        <v>3</v>
      </c>
      <c r="P78">
        <f>COUNTIF('2way'!$Q$3:$Q$7690,"=" &amp;B78) + COUNTIF('2way'!$R$3:$R$7690,"=" &amp;B78)</f>
        <v>12</v>
      </c>
      <c r="Q78" s="6">
        <f t="shared" si="22"/>
        <v>0</v>
      </c>
      <c r="R78" s="6">
        <f t="shared" si="23"/>
        <v>0</v>
      </c>
      <c r="S78" s="6">
        <f t="shared" si="24"/>
        <v>0.75</v>
      </c>
      <c r="T78" s="6">
        <f t="shared" si="25"/>
        <v>0.25</v>
      </c>
      <c r="U78">
        <f t="shared" si="26"/>
        <v>9</v>
      </c>
      <c r="V78" s="6">
        <f t="shared" si="27"/>
        <v>0.75</v>
      </c>
      <c r="W78">
        <f t="shared" si="28"/>
        <v>9</v>
      </c>
      <c r="X78" s="6">
        <f t="shared" si="29"/>
        <v>0.75</v>
      </c>
      <c r="Y78">
        <f t="shared" si="30"/>
        <v>3</v>
      </c>
      <c r="Z78" s="6">
        <f t="shared" si="31"/>
        <v>0.25</v>
      </c>
      <c r="AA78">
        <f t="shared" si="32"/>
        <v>3</v>
      </c>
      <c r="AB78" s="6">
        <f t="shared" si="33"/>
        <v>0.25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4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3</v>
      </c>
      <c r="G79">
        <f>COUNTIF('2way'!$Q$3:$Q$7690,"=" &amp;B79) + COUNTIF('2way'!$R$3:$R$7690,"=" &amp;B79)</f>
        <v>12</v>
      </c>
      <c r="H79" s="6">
        <f t="shared" si="18"/>
        <v>0.33333333333333331</v>
      </c>
      <c r="I79" s="6">
        <f t="shared" si="19"/>
        <v>0.41666666666666669</v>
      </c>
      <c r="J79" s="6">
        <f t="shared" si="20"/>
        <v>0</v>
      </c>
      <c r="K79" s="6">
        <f t="shared" si="21"/>
        <v>0.25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5</v>
      </c>
      <c r="P79">
        <f>COUNTIF('2way'!$Q$3:$Q$7690,"=" &amp;B79) + COUNTIF('2way'!$R$3:$R$7690,"=" &amp;B79)</f>
        <v>12</v>
      </c>
      <c r="Q79" s="6">
        <f t="shared" si="22"/>
        <v>0.16666666666666666</v>
      </c>
      <c r="R79" s="6">
        <f t="shared" si="23"/>
        <v>0.16666666666666666</v>
      </c>
      <c r="S79" s="6">
        <f t="shared" si="24"/>
        <v>0.25</v>
      </c>
      <c r="T79" s="6">
        <f t="shared" si="25"/>
        <v>0.41666666666666669</v>
      </c>
      <c r="U79">
        <f t="shared" si="26"/>
        <v>4</v>
      </c>
      <c r="V79" s="6">
        <f t="shared" si="27"/>
        <v>0.33333333333333331</v>
      </c>
      <c r="W79">
        <f t="shared" si="28"/>
        <v>5</v>
      </c>
      <c r="X79" s="6">
        <f t="shared" si="29"/>
        <v>0.41666666666666669</v>
      </c>
      <c r="Y79">
        <f t="shared" si="30"/>
        <v>8</v>
      </c>
      <c r="Z79" s="6">
        <f t="shared" si="31"/>
        <v>0.66666666666666663</v>
      </c>
      <c r="AA79">
        <f t="shared" si="32"/>
        <v>7</v>
      </c>
      <c r="AB79" s="6">
        <f t="shared" si="33"/>
        <v>0.58333333333333337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6</v>
      </c>
      <c r="F80" s="69">
        <f>COUNTIFS('2way'!$B$3:$B$7690,"&gt;50%",'2way'!$Y$3:$Y$7690,"Y",'2way'!$Q$3:$Q$7690,"=" &amp;B80) +  COUNTIFS('2way'!$B$3:$B$7690,"&gt;50%",'2way'!$Y$3:$Y$7690,"Y",'2way'!$R$3:$R$7690,"=" &amp;B80)</f>
        <v>5</v>
      </c>
      <c r="G80">
        <f>COUNTIF('2way'!$Q$3:$Q$7690,"=" &amp;B80) + COUNTIF('2way'!$R$3:$R$7690,"=" &amp;B80)</f>
        <v>12</v>
      </c>
      <c r="H80" s="6">
        <f t="shared" si="18"/>
        <v>0</v>
      </c>
      <c r="I80" s="6">
        <f t="shared" si="19"/>
        <v>8.3333333333333329E-2</v>
      </c>
      <c r="J80" s="6">
        <f t="shared" si="20"/>
        <v>0.5</v>
      </c>
      <c r="K80" s="6">
        <f t="shared" si="21"/>
        <v>0.41666666666666669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7</v>
      </c>
      <c r="O80" s="69">
        <f>COUNTIFS('2way'!$N$3:$N$7690,"&gt;50%",'2way'!$Y$3:$Y$7690,"Y",'2way'!$Q$3:$Q$7690,"=" &amp;B80) +  COUNTIFS('2way'!$N$3:$N$7690,"&gt;50%",'2way'!$Y$3:$Y$7690,"Y",'2way'!$R$3:$R$7690,"=" &amp;B80)</f>
        <v>5</v>
      </c>
      <c r="P80">
        <f>COUNTIF('2way'!$Q$3:$Q$7690,"=" &amp;B80) + COUNTIF('2way'!$R$3:$R$7690,"=" &amp;B80)</f>
        <v>12</v>
      </c>
      <c r="Q80" s="6">
        <f t="shared" si="22"/>
        <v>0</v>
      </c>
      <c r="R80" s="6">
        <f t="shared" si="23"/>
        <v>0</v>
      </c>
      <c r="S80" s="6">
        <f t="shared" si="24"/>
        <v>0.58333333333333337</v>
      </c>
      <c r="T80" s="6">
        <f t="shared" si="25"/>
        <v>0.41666666666666669</v>
      </c>
      <c r="U80">
        <f t="shared" si="26"/>
        <v>6</v>
      </c>
      <c r="V80" s="6">
        <f t="shared" si="27"/>
        <v>0.5</v>
      </c>
      <c r="W80">
        <f t="shared" si="28"/>
        <v>7</v>
      </c>
      <c r="X80" s="6">
        <f t="shared" si="29"/>
        <v>0.58333333333333337</v>
      </c>
      <c r="Y80">
        <f t="shared" si="30"/>
        <v>6</v>
      </c>
      <c r="Z80" s="6">
        <f t="shared" si="31"/>
        <v>0.5</v>
      </c>
      <c r="AA80">
        <f t="shared" si="32"/>
        <v>5</v>
      </c>
      <c r="AB80" s="6">
        <f t="shared" si="33"/>
        <v>0.41666666666666669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12</v>
      </c>
      <c r="H81" s="6">
        <f t="shared" si="18"/>
        <v>0.16666666666666666</v>
      </c>
      <c r="I81" s="6">
        <f t="shared" si="19"/>
        <v>0</v>
      </c>
      <c r="J81" s="6">
        <f t="shared" si="20"/>
        <v>0.58333333333333337</v>
      </c>
      <c r="K81" s="6">
        <f t="shared" si="21"/>
        <v>0.25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7</v>
      </c>
      <c r="O81" s="69">
        <f>COUNTIFS('2way'!$N$3:$N$7690,"&gt;50%",'2way'!$Y$3:$Y$7690,"Y",'2way'!$Q$3:$Q$7690,"=" &amp;B81) +  COUNTIFS('2way'!$N$3:$N$7690,"&gt;50%",'2way'!$Y$3:$Y$7690,"Y",'2way'!$R$3:$R$7690,"=" &amp;B81)</f>
        <v>4</v>
      </c>
      <c r="P81">
        <f>COUNTIF('2way'!$Q$3:$Q$7690,"=" &amp;B81) + COUNTIF('2way'!$R$3:$R$7690,"=" &amp;B81)</f>
        <v>12</v>
      </c>
      <c r="Q81" s="6">
        <f t="shared" si="22"/>
        <v>8.3333333333333329E-2</v>
      </c>
      <c r="R81" s="6">
        <f t="shared" si="23"/>
        <v>0</v>
      </c>
      <c r="S81" s="6">
        <f t="shared" si="24"/>
        <v>0.58333333333333337</v>
      </c>
      <c r="T81" s="6">
        <f t="shared" si="25"/>
        <v>0.33333333333333331</v>
      </c>
      <c r="U81">
        <f t="shared" si="26"/>
        <v>9</v>
      </c>
      <c r="V81" s="6">
        <f t="shared" si="27"/>
        <v>0.75</v>
      </c>
      <c r="W81">
        <f t="shared" si="28"/>
        <v>8</v>
      </c>
      <c r="X81" s="6">
        <f t="shared" si="29"/>
        <v>0.66666666666666663</v>
      </c>
      <c r="Y81">
        <f t="shared" si="30"/>
        <v>3</v>
      </c>
      <c r="Z81" s="6">
        <f t="shared" si="31"/>
        <v>0.25</v>
      </c>
      <c r="AA81">
        <f t="shared" si="32"/>
        <v>4</v>
      </c>
      <c r="AB81" s="6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5</v>
      </c>
      <c r="G82">
        <f>COUNTIF('2way'!$Q$3:$Q$7690,"=" &amp;B82) + COUNTIF('2way'!$R$3:$R$7690,"=" &amp;B82)</f>
        <v>12</v>
      </c>
      <c r="H82" s="6">
        <f t="shared" si="18"/>
        <v>0</v>
      </c>
      <c r="I82" s="6">
        <f t="shared" si="19"/>
        <v>8.3333333333333329E-2</v>
      </c>
      <c r="J82" s="6">
        <f t="shared" si="20"/>
        <v>0.5</v>
      </c>
      <c r="K82" s="6">
        <f t="shared" si="21"/>
        <v>0.41666666666666669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7</v>
      </c>
      <c r="O82" s="69">
        <f>COUNTIFS('2way'!$N$3:$N$7690,"&gt;50%",'2way'!$Y$3:$Y$7690,"Y",'2way'!$Q$3:$Q$7690,"=" &amp;B82) +  COUNTIFS('2way'!$N$3:$N$7690,"&gt;50%",'2way'!$Y$3:$Y$7690,"Y",'2way'!$R$3:$R$7690,"=" &amp;B82)</f>
        <v>5</v>
      </c>
      <c r="P82">
        <f>COUNTIF('2way'!$Q$3:$Q$7690,"=" &amp;B82) + COUNTIF('2way'!$R$3:$R$7690,"=" &amp;B82)</f>
        <v>12</v>
      </c>
      <c r="Q82" s="6">
        <f t="shared" si="22"/>
        <v>0</v>
      </c>
      <c r="R82" s="6">
        <f t="shared" si="23"/>
        <v>0</v>
      </c>
      <c r="S82" s="6">
        <f t="shared" si="24"/>
        <v>0.58333333333333337</v>
      </c>
      <c r="T82" s="6">
        <f t="shared" si="25"/>
        <v>0.41666666666666669</v>
      </c>
      <c r="U82">
        <f t="shared" si="26"/>
        <v>6</v>
      </c>
      <c r="V82" s="6">
        <f t="shared" si="27"/>
        <v>0.5</v>
      </c>
      <c r="W82">
        <f t="shared" si="28"/>
        <v>7</v>
      </c>
      <c r="X82" s="6">
        <f t="shared" si="29"/>
        <v>0.58333333333333337</v>
      </c>
      <c r="Y82">
        <f t="shared" si="30"/>
        <v>6</v>
      </c>
      <c r="Z82" s="6">
        <f t="shared" si="31"/>
        <v>0.5</v>
      </c>
      <c r="AA82">
        <f t="shared" si="32"/>
        <v>5</v>
      </c>
      <c r="AB82" s="6">
        <f t="shared" si="33"/>
        <v>0.41666666666666669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11</v>
      </c>
      <c r="F83" s="69">
        <f>COUNTIFS('2way'!$B$3:$B$7690,"&gt;50%",'2way'!$Y$3:$Y$7690,"Y",'2way'!$Q$3:$Q$7690,"=" &amp;B83) +  COUNTIFS('2way'!$B$3:$B$7690,"&gt;50%",'2way'!$Y$3:$Y$7690,"Y",'2way'!$R$3:$R$7690,"=" &amp;B83)</f>
        <v>1</v>
      </c>
      <c r="G83">
        <f>COUNTIF('2way'!$Q$3:$Q$7690,"=" &amp;B83) + COUNTIF('2way'!$R$3:$R$7690,"=" &amp;B83)</f>
        <v>12</v>
      </c>
      <c r="H83" s="6">
        <f t="shared" si="18"/>
        <v>0</v>
      </c>
      <c r="I83" s="6">
        <f t="shared" si="19"/>
        <v>0</v>
      </c>
      <c r="J83" s="6">
        <f t="shared" si="20"/>
        <v>0.91666666666666663</v>
      </c>
      <c r="K83" s="6">
        <f t="shared" si="21"/>
        <v>8.3333333333333329E-2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11</v>
      </c>
      <c r="O83" s="69">
        <f>COUNTIFS('2way'!$N$3:$N$7690,"&gt;50%",'2way'!$Y$3:$Y$7690,"Y",'2way'!$Q$3:$Q$7690,"=" &amp;B83) +  COUNTIFS('2way'!$N$3:$N$7690,"&gt;50%",'2way'!$Y$3:$Y$7690,"Y",'2way'!$R$3:$R$7690,"=" &amp;B83)</f>
        <v>1</v>
      </c>
      <c r="P83">
        <f>COUNTIF('2way'!$Q$3:$Q$7690,"=" &amp;B83) + COUNTIF('2way'!$R$3:$R$7690,"=" &amp;B83)</f>
        <v>12</v>
      </c>
      <c r="Q83" s="6">
        <f t="shared" si="22"/>
        <v>0</v>
      </c>
      <c r="R83" s="6">
        <f t="shared" si="23"/>
        <v>0</v>
      </c>
      <c r="S83" s="6">
        <f t="shared" si="24"/>
        <v>0.91666666666666663</v>
      </c>
      <c r="T83" s="6">
        <f t="shared" si="25"/>
        <v>8.3333333333333329E-2</v>
      </c>
      <c r="U83">
        <f t="shared" si="26"/>
        <v>11</v>
      </c>
      <c r="V83" s="6">
        <f t="shared" si="27"/>
        <v>0.91666666666666663</v>
      </c>
      <c r="W83">
        <f t="shared" si="28"/>
        <v>11</v>
      </c>
      <c r="X83" s="6">
        <f t="shared" si="29"/>
        <v>0.91666666666666663</v>
      </c>
      <c r="Y83">
        <f t="shared" si="30"/>
        <v>1</v>
      </c>
      <c r="Z83" s="6">
        <f t="shared" si="31"/>
        <v>8.3333333333333329E-2</v>
      </c>
      <c r="AA83">
        <f t="shared" si="32"/>
        <v>1</v>
      </c>
      <c r="AB83" s="6">
        <f t="shared" si="33"/>
        <v>8.3333333333333329E-2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4</v>
      </c>
      <c r="G84">
        <f>COUNTIF('2way'!$Q$3:$Q$7690,"=" &amp;B84) + COUNTIF('2way'!$R$3:$R$7690,"=" &amp;B84)</f>
        <v>12</v>
      </c>
      <c r="H84" s="6">
        <f t="shared" si="18"/>
        <v>0.16666666666666666</v>
      </c>
      <c r="I84" s="6">
        <f t="shared" si="19"/>
        <v>8.3333333333333329E-2</v>
      </c>
      <c r="J84" s="6">
        <f t="shared" si="20"/>
        <v>0.41666666666666669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6</v>
      </c>
      <c r="O84" s="69">
        <f>COUNTIFS('2way'!$N$3:$N$7690,"&gt;50%",'2way'!$Y$3:$Y$7690,"Y",'2way'!$Q$3:$Q$7690,"=" &amp;B84) +  COUNTIFS('2way'!$N$3:$N$7690,"&gt;50%",'2way'!$Y$3:$Y$7690,"Y",'2way'!$R$3:$R$7690,"=" &amp;B84)</f>
        <v>6</v>
      </c>
      <c r="P84">
        <f>COUNTIF('2way'!$Q$3:$Q$7690,"=" &amp;B84) + COUNTIF('2way'!$R$3:$R$7690,"=" &amp;B84)</f>
        <v>12</v>
      </c>
      <c r="Q84" s="6">
        <f t="shared" si="22"/>
        <v>0</v>
      </c>
      <c r="R84" s="6">
        <f t="shared" si="23"/>
        <v>0</v>
      </c>
      <c r="S84" s="6">
        <f t="shared" si="24"/>
        <v>0.5</v>
      </c>
      <c r="T84" s="6">
        <f t="shared" si="25"/>
        <v>0.5</v>
      </c>
      <c r="U84">
        <f t="shared" si="26"/>
        <v>7</v>
      </c>
      <c r="V84" s="6">
        <f t="shared" si="27"/>
        <v>0.58333333333333337</v>
      </c>
      <c r="W84">
        <f t="shared" si="28"/>
        <v>6</v>
      </c>
      <c r="X84" s="6">
        <f t="shared" si="29"/>
        <v>0.5</v>
      </c>
      <c r="Y84">
        <f t="shared" si="30"/>
        <v>5</v>
      </c>
      <c r="Z84" s="6">
        <f t="shared" si="31"/>
        <v>0.41666666666666669</v>
      </c>
      <c r="AA84">
        <f t="shared" si="32"/>
        <v>6</v>
      </c>
      <c r="AB84" s="6">
        <f t="shared" si="33"/>
        <v>0.5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5</v>
      </c>
      <c r="F85" s="69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12</v>
      </c>
      <c r="H85" s="6">
        <f t="shared" si="18"/>
        <v>0.16666666666666666</v>
      </c>
      <c r="I85" s="6">
        <f t="shared" si="19"/>
        <v>0.16666666666666666</v>
      </c>
      <c r="J85" s="6">
        <f t="shared" si="20"/>
        <v>0.41666666666666669</v>
      </c>
      <c r="K85" s="6">
        <f t="shared" si="21"/>
        <v>0.25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6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12</v>
      </c>
      <c r="Q85" s="6">
        <f t="shared" si="22"/>
        <v>0.16666666666666666</v>
      </c>
      <c r="R85" s="6">
        <f t="shared" si="23"/>
        <v>8.3333333333333329E-2</v>
      </c>
      <c r="S85" s="6">
        <f t="shared" si="24"/>
        <v>0.5</v>
      </c>
      <c r="T85" s="6">
        <f t="shared" si="25"/>
        <v>0.25</v>
      </c>
      <c r="U85">
        <f t="shared" si="26"/>
        <v>7</v>
      </c>
      <c r="V85" s="6">
        <f t="shared" si="27"/>
        <v>0.58333333333333337</v>
      </c>
      <c r="W85">
        <f t="shared" si="28"/>
        <v>8</v>
      </c>
      <c r="X85" s="6">
        <f t="shared" si="29"/>
        <v>0.66666666666666663</v>
      </c>
      <c r="Y85">
        <f t="shared" si="30"/>
        <v>5</v>
      </c>
      <c r="Z85" s="6">
        <f t="shared" si="31"/>
        <v>0.41666666666666669</v>
      </c>
      <c r="AA85">
        <f t="shared" si="32"/>
        <v>4</v>
      </c>
      <c r="AB85" s="6">
        <f t="shared" si="33"/>
        <v>0.33333333333333331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6</v>
      </c>
      <c r="G86">
        <f>COUNTIF('2way'!$Q$3:$Q$7690,"=" &amp;B86) + COUNTIF('2way'!$R$3:$R$7690,"=" &amp;B86)</f>
        <v>12</v>
      </c>
      <c r="H86" s="6">
        <f t="shared" si="18"/>
        <v>8.3333333333333329E-2</v>
      </c>
      <c r="I86" s="6">
        <f t="shared" si="19"/>
        <v>8.3333333333333329E-2</v>
      </c>
      <c r="J86" s="6">
        <f t="shared" si="20"/>
        <v>0.33333333333333331</v>
      </c>
      <c r="K86" s="6">
        <f t="shared" si="21"/>
        <v>0.5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6</v>
      </c>
      <c r="P86">
        <f>COUNTIF('2way'!$Q$3:$Q$7690,"=" &amp;B86) + COUNTIF('2way'!$R$3:$R$7690,"=" &amp;B86)</f>
        <v>12</v>
      </c>
      <c r="Q86" s="6">
        <f t="shared" si="22"/>
        <v>8.3333333333333329E-2</v>
      </c>
      <c r="R86" s="6">
        <f t="shared" si="23"/>
        <v>0</v>
      </c>
      <c r="S86" s="6">
        <f t="shared" si="24"/>
        <v>0.41666666666666669</v>
      </c>
      <c r="T86" s="6">
        <f t="shared" si="25"/>
        <v>0.5</v>
      </c>
      <c r="U86">
        <f t="shared" si="26"/>
        <v>5</v>
      </c>
      <c r="V86" s="6">
        <f t="shared" si="27"/>
        <v>0.41666666666666669</v>
      </c>
      <c r="W86">
        <f t="shared" si="28"/>
        <v>6</v>
      </c>
      <c r="X86" s="6">
        <f t="shared" si="29"/>
        <v>0.5</v>
      </c>
      <c r="Y86">
        <f t="shared" si="30"/>
        <v>7</v>
      </c>
      <c r="Z86" s="6">
        <f t="shared" si="31"/>
        <v>0.58333333333333337</v>
      </c>
      <c r="AA86">
        <f t="shared" si="32"/>
        <v>6</v>
      </c>
      <c r="AB86" s="6">
        <f t="shared" si="33"/>
        <v>0.5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7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12</v>
      </c>
      <c r="H87" s="6">
        <f t="shared" si="18"/>
        <v>0</v>
      </c>
      <c r="I87" s="6">
        <f t="shared" si="19"/>
        <v>0.16666666666666666</v>
      </c>
      <c r="J87" s="6">
        <f t="shared" si="20"/>
        <v>0.58333333333333337</v>
      </c>
      <c r="K87" s="6">
        <f t="shared" si="21"/>
        <v>0.16666666666666666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9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12</v>
      </c>
      <c r="Q87" s="6">
        <f t="shared" si="22"/>
        <v>0</v>
      </c>
      <c r="R87" s="6">
        <f t="shared" si="23"/>
        <v>0</v>
      </c>
      <c r="S87" s="6">
        <f t="shared" si="24"/>
        <v>0.75</v>
      </c>
      <c r="T87" s="6">
        <f t="shared" si="25"/>
        <v>0.16666666666666666</v>
      </c>
      <c r="U87">
        <f t="shared" si="26"/>
        <v>7</v>
      </c>
      <c r="V87" s="6">
        <f t="shared" si="27"/>
        <v>0.58333333333333337</v>
      </c>
      <c r="W87">
        <f t="shared" si="28"/>
        <v>9</v>
      </c>
      <c r="X87" s="6">
        <f t="shared" si="29"/>
        <v>0.75</v>
      </c>
      <c r="Y87">
        <f t="shared" si="30"/>
        <v>4</v>
      </c>
      <c r="Z87" s="6">
        <f t="shared" si="31"/>
        <v>0.33333333333333331</v>
      </c>
      <c r="AA87">
        <f t="shared" si="32"/>
        <v>2</v>
      </c>
      <c r="AB87" s="6">
        <f t="shared" si="33"/>
        <v>0.16666666666666666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5</v>
      </c>
      <c r="F88" s="6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11</v>
      </c>
      <c r="H88" s="6">
        <f t="shared" si="18"/>
        <v>0.18181818181818182</v>
      </c>
      <c r="I88" s="6">
        <f t="shared" si="19"/>
        <v>9.0909090909090912E-2</v>
      </c>
      <c r="J88" s="6">
        <f t="shared" si="20"/>
        <v>0.45454545454545453</v>
      </c>
      <c r="K88" s="6">
        <f t="shared" si="21"/>
        <v>0.27272727272727271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6</v>
      </c>
      <c r="O88" s="69">
        <f>COUNTIFS('2way'!$N$3:$N$7690,"&gt;50%",'2way'!$Y$3:$Y$7690,"Y",'2way'!$Q$3:$Q$7690,"=" &amp;B88) +  COUNTIFS('2way'!$N$3:$N$7690,"&gt;50%",'2way'!$Y$3:$Y$7690,"Y",'2way'!$R$3:$R$7690,"=" &amp;B88)</f>
        <v>4</v>
      </c>
      <c r="P88">
        <f>COUNTIF('2way'!$Q$3:$Q$7690,"=" &amp;B88) + COUNTIF('2way'!$R$3:$R$7690,"=" &amp;B88)</f>
        <v>11</v>
      </c>
      <c r="Q88" s="6">
        <f t="shared" si="22"/>
        <v>0</v>
      </c>
      <c r="R88" s="6">
        <f t="shared" si="23"/>
        <v>0</v>
      </c>
      <c r="S88" s="6">
        <f t="shared" si="24"/>
        <v>0.54545454545454541</v>
      </c>
      <c r="T88" s="6">
        <f t="shared" si="25"/>
        <v>0.36363636363636365</v>
      </c>
      <c r="U88">
        <f t="shared" si="26"/>
        <v>7</v>
      </c>
      <c r="V88" s="6">
        <f t="shared" si="27"/>
        <v>0.63636363636363635</v>
      </c>
      <c r="W88">
        <f t="shared" si="28"/>
        <v>6</v>
      </c>
      <c r="X88" s="6">
        <f t="shared" si="29"/>
        <v>0.54545454545454541</v>
      </c>
      <c r="Y88">
        <f t="shared" si="30"/>
        <v>4</v>
      </c>
      <c r="Z88" s="6">
        <f t="shared" si="31"/>
        <v>0.36363636363636365</v>
      </c>
      <c r="AA88">
        <f t="shared" si="32"/>
        <v>4</v>
      </c>
      <c r="AB88" s="6">
        <f t="shared" si="33"/>
        <v>0.36363636363636365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3</v>
      </c>
      <c r="G89">
        <f>COUNTIF('2way'!$Q$3:$Q$7690,"=" &amp;B89) + COUNTIF('2way'!$R$3:$R$7690,"=" &amp;B89)</f>
        <v>12</v>
      </c>
      <c r="H89" s="6">
        <f t="shared" si="18"/>
        <v>0.16666666666666666</v>
      </c>
      <c r="I89" s="6">
        <f t="shared" si="19"/>
        <v>8.3333333333333329E-2</v>
      </c>
      <c r="J89" s="6">
        <f t="shared" si="20"/>
        <v>0.5</v>
      </c>
      <c r="K89" s="6">
        <f t="shared" si="21"/>
        <v>0.25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5</v>
      </c>
      <c r="P89">
        <f>COUNTIF('2way'!$Q$3:$Q$7690,"=" &amp;B89) + COUNTIF('2way'!$R$3:$R$7690,"=" &amp;B89)</f>
        <v>12</v>
      </c>
      <c r="Q89" s="6">
        <f t="shared" si="22"/>
        <v>0</v>
      </c>
      <c r="R89" s="6">
        <f t="shared" si="23"/>
        <v>0</v>
      </c>
      <c r="S89" s="6">
        <f t="shared" si="24"/>
        <v>0.58333333333333337</v>
      </c>
      <c r="T89" s="6">
        <f t="shared" si="25"/>
        <v>0.41666666666666669</v>
      </c>
      <c r="U89">
        <f t="shared" si="26"/>
        <v>8</v>
      </c>
      <c r="V89" s="6">
        <f t="shared" si="27"/>
        <v>0.66666666666666663</v>
      </c>
      <c r="W89">
        <f t="shared" si="28"/>
        <v>7</v>
      </c>
      <c r="X89" s="6">
        <f t="shared" si="29"/>
        <v>0.58333333333333337</v>
      </c>
      <c r="Y89">
        <f t="shared" si="30"/>
        <v>4</v>
      </c>
      <c r="Z89" s="6">
        <f t="shared" si="31"/>
        <v>0.33333333333333331</v>
      </c>
      <c r="AA89">
        <f t="shared" si="32"/>
        <v>5</v>
      </c>
      <c r="AB89" s="6">
        <f t="shared" si="33"/>
        <v>0.41666666666666669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1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4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12</v>
      </c>
      <c r="H90" s="6">
        <f t="shared" si="18"/>
        <v>8.3333333333333329E-2</v>
      </c>
      <c r="I90" s="6">
        <f t="shared" si="19"/>
        <v>0.25</v>
      </c>
      <c r="J90" s="6">
        <f t="shared" si="20"/>
        <v>0.33333333333333331</v>
      </c>
      <c r="K90" s="6">
        <f t="shared" si="21"/>
        <v>0.25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4</v>
      </c>
      <c r="O90" s="69">
        <f>COUNTIFS('2way'!$N$3:$N$7690,"&gt;50%",'2way'!$Y$3:$Y$7690,"Y",'2way'!$Q$3:$Q$7690,"=" &amp;B90) +  COUNTIFS('2way'!$N$3:$N$7690,"&gt;50%",'2way'!$Y$3:$Y$7690,"Y",'2way'!$R$3:$R$7690,"=" &amp;B90)</f>
        <v>5</v>
      </c>
      <c r="P90">
        <f>COUNTIF('2way'!$Q$3:$Q$7690,"=" &amp;B90) + COUNTIF('2way'!$R$3:$R$7690,"=" &amp;B90)</f>
        <v>12</v>
      </c>
      <c r="Q90" s="6">
        <f t="shared" si="22"/>
        <v>0</v>
      </c>
      <c r="R90" s="6">
        <f t="shared" si="23"/>
        <v>0.25</v>
      </c>
      <c r="S90" s="6">
        <f t="shared" si="24"/>
        <v>0.33333333333333331</v>
      </c>
      <c r="T90" s="6">
        <f t="shared" si="25"/>
        <v>0.41666666666666669</v>
      </c>
      <c r="U90">
        <f t="shared" si="26"/>
        <v>5</v>
      </c>
      <c r="V90" s="6">
        <f t="shared" si="27"/>
        <v>0.41666666666666669</v>
      </c>
      <c r="W90">
        <f t="shared" si="28"/>
        <v>4</v>
      </c>
      <c r="X90" s="6">
        <f t="shared" si="29"/>
        <v>0.33333333333333331</v>
      </c>
      <c r="Y90">
        <f t="shared" si="30"/>
        <v>6</v>
      </c>
      <c r="Z90" s="6">
        <f t="shared" si="31"/>
        <v>0.5</v>
      </c>
      <c r="AA90">
        <f t="shared" si="32"/>
        <v>8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4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12</v>
      </c>
      <c r="H91" s="6">
        <f t="shared" si="18"/>
        <v>0.33333333333333331</v>
      </c>
      <c r="I91" s="6">
        <f t="shared" si="19"/>
        <v>0.25</v>
      </c>
      <c r="J91" s="6">
        <f t="shared" si="20"/>
        <v>0.33333333333333331</v>
      </c>
      <c r="K91" s="6">
        <f t="shared" si="21"/>
        <v>8.3333333333333329E-2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5</v>
      </c>
      <c r="P91">
        <f>COUNTIF('2way'!$Q$3:$Q$7690,"=" &amp;B91) + COUNTIF('2way'!$R$3:$R$7690,"=" &amp;B91)</f>
        <v>12</v>
      </c>
      <c r="Q91" s="6">
        <f t="shared" si="22"/>
        <v>0</v>
      </c>
      <c r="R91" s="6">
        <f t="shared" si="23"/>
        <v>0</v>
      </c>
      <c r="S91" s="6">
        <f t="shared" si="24"/>
        <v>0.58333333333333337</v>
      </c>
      <c r="T91" s="6">
        <f t="shared" si="25"/>
        <v>0.41666666666666669</v>
      </c>
      <c r="U91">
        <f t="shared" si="26"/>
        <v>8</v>
      </c>
      <c r="V91" s="6">
        <f t="shared" si="27"/>
        <v>0.66666666666666663</v>
      </c>
      <c r="W91">
        <f t="shared" si="28"/>
        <v>7</v>
      </c>
      <c r="X91" s="6">
        <f t="shared" si="29"/>
        <v>0.58333333333333337</v>
      </c>
      <c r="Y91">
        <f t="shared" si="30"/>
        <v>4</v>
      </c>
      <c r="Z91" s="6">
        <f t="shared" si="31"/>
        <v>0.33333333333333331</v>
      </c>
      <c r="AA91">
        <f t="shared" si="32"/>
        <v>5</v>
      </c>
      <c r="AB91" s="6">
        <f t="shared" si="33"/>
        <v>0.41666666666666669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6</v>
      </c>
      <c r="G92">
        <f>COUNTIF('2way'!$Q$3:$Q$7690,"=" &amp;B92) + COUNTIF('2way'!$R$3:$R$7690,"=" &amp;B92)</f>
        <v>12</v>
      </c>
      <c r="H92" s="6">
        <f t="shared" si="18"/>
        <v>0</v>
      </c>
      <c r="I92" s="6">
        <f t="shared" si="19"/>
        <v>0</v>
      </c>
      <c r="J92" s="6">
        <f t="shared" si="20"/>
        <v>0.5</v>
      </c>
      <c r="K92" s="6">
        <f t="shared" si="21"/>
        <v>0.5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6</v>
      </c>
      <c r="O92" s="69">
        <f>COUNTIFS('2way'!$N$3:$N$7690,"&gt;50%",'2way'!$Y$3:$Y$7690,"Y",'2way'!$Q$3:$Q$7690,"=" &amp;B92) +  COUNTIFS('2way'!$N$3:$N$7690,"&gt;50%",'2way'!$Y$3:$Y$7690,"Y",'2way'!$R$3:$R$7690,"=" &amp;B92)</f>
        <v>6</v>
      </c>
      <c r="P92">
        <f>COUNTIF('2way'!$Q$3:$Q$7690,"=" &amp;B92) + COUNTIF('2way'!$R$3:$R$7690,"=" &amp;B92)</f>
        <v>12</v>
      </c>
      <c r="Q92" s="6">
        <f t="shared" si="22"/>
        <v>0</v>
      </c>
      <c r="R92" s="6">
        <f t="shared" si="23"/>
        <v>0</v>
      </c>
      <c r="S92" s="6">
        <f t="shared" si="24"/>
        <v>0.5</v>
      </c>
      <c r="T92" s="6">
        <f t="shared" si="25"/>
        <v>0.5</v>
      </c>
      <c r="U92">
        <f t="shared" si="26"/>
        <v>6</v>
      </c>
      <c r="V92" s="6">
        <f t="shared" si="27"/>
        <v>0.5</v>
      </c>
      <c r="W92">
        <f t="shared" si="28"/>
        <v>6</v>
      </c>
      <c r="X92" s="6">
        <f t="shared" si="29"/>
        <v>0.5</v>
      </c>
      <c r="Y92">
        <f t="shared" si="30"/>
        <v>6</v>
      </c>
      <c r="Z92" s="6">
        <f t="shared" si="31"/>
        <v>0.5</v>
      </c>
      <c r="AA92">
        <f t="shared" si="32"/>
        <v>6</v>
      </c>
      <c r="AB92" s="6">
        <f t="shared" si="33"/>
        <v>0.5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3</v>
      </c>
      <c r="G93">
        <f>COUNTIF('2way'!$Q$3:$Q$7690,"=" &amp;B93) + COUNTIF('2way'!$R$3:$R$7690,"=" &amp;B93)</f>
        <v>12</v>
      </c>
      <c r="H93" s="6">
        <f t="shared" si="18"/>
        <v>0.25</v>
      </c>
      <c r="I93" s="6">
        <f t="shared" si="19"/>
        <v>0.16666666666666666</v>
      </c>
      <c r="J93" s="6">
        <f t="shared" si="20"/>
        <v>0.33333333333333331</v>
      </c>
      <c r="K93" s="6">
        <f t="shared" si="21"/>
        <v>0.25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5</v>
      </c>
      <c r="P93">
        <f>COUNTIF('2way'!$Q$3:$Q$7690,"=" &amp;B93) + COUNTIF('2way'!$R$3:$R$7690,"=" &amp;B93)</f>
        <v>12</v>
      </c>
      <c r="Q93" s="6">
        <f t="shared" si="22"/>
        <v>8.3333333333333329E-2</v>
      </c>
      <c r="R93" s="6">
        <f t="shared" si="23"/>
        <v>0</v>
      </c>
      <c r="S93" s="6">
        <f t="shared" si="24"/>
        <v>0.5</v>
      </c>
      <c r="T93" s="6">
        <f t="shared" si="25"/>
        <v>0.41666666666666669</v>
      </c>
      <c r="U93">
        <f t="shared" si="26"/>
        <v>7</v>
      </c>
      <c r="V93" s="6">
        <f t="shared" si="27"/>
        <v>0.58333333333333337</v>
      </c>
      <c r="W93">
        <f t="shared" si="28"/>
        <v>7</v>
      </c>
      <c r="X93" s="6">
        <f t="shared" si="29"/>
        <v>0.58333333333333337</v>
      </c>
      <c r="Y93">
        <f t="shared" si="30"/>
        <v>5</v>
      </c>
      <c r="Z93" s="6">
        <f t="shared" si="31"/>
        <v>0.41666666666666669</v>
      </c>
      <c r="AA93">
        <f t="shared" si="32"/>
        <v>5</v>
      </c>
      <c r="AB93" s="6">
        <f t="shared" si="33"/>
        <v>0.41666666666666669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2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12</v>
      </c>
      <c r="H94" s="6">
        <f t="shared" si="18"/>
        <v>0.16666666666666666</v>
      </c>
      <c r="I94" s="6">
        <f t="shared" si="19"/>
        <v>0</v>
      </c>
      <c r="J94" s="6">
        <f t="shared" si="20"/>
        <v>0.5</v>
      </c>
      <c r="K94" s="6">
        <f t="shared" si="21"/>
        <v>0.25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6</v>
      </c>
      <c r="O94" s="69">
        <f>COUNTIFS('2way'!$N$3:$N$7690,"&gt;50%",'2way'!$Y$3:$Y$7690,"Y",'2way'!$Q$3:$Q$7690,"=" &amp;B94) +  COUNTIFS('2way'!$N$3:$N$7690,"&gt;50%",'2way'!$Y$3:$Y$7690,"Y",'2way'!$R$3:$R$7690,"=" &amp;B94)</f>
        <v>4</v>
      </c>
      <c r="P94">
        <f>COUNTIF('2way'!$Q$3:$Q$7690,"=" &amp;B94) + COUNTIF('2way'!$R$3:$R$7690,"=" &amp;B94)</f>
        <v>12</v>
      </c>
      <c r="Q94" s="6">
        <f t="shared" si="22"/>
        <v>8.3333333333333329E-2</v>
      </c>
      <c r="R94" s="6">
        <f t="shared" si="23"/>
        <v>0</v>
      </c>
      <c r="S94" s="6">
        <f t="shared" si="24"/>
        <v>0.5</v>
      </c>
      <c r="T94" s="6">
        <f t="shared" si="25"/>
        <v>0.33333333333333331</v>
      </c>
      <c r="U94">
        <f t="shared" si="26"/>
        <v>8</v>
      </c>
      <c r="V94" s="6">
        <f t="shared" si="27"/>
        <v>0.66666666666666663</v>
      </c>
      <c r="W94">
        <f t="shared" si="28"/>
        <v>7</v>
      </c>
      <c r="X94" s="6">
        <f t="shared" si="29"/>
        <v>0.58333333333333337</v>
      </c>
      <c r="Y94">
        <f t="shared" si="30"/>
        <v>3</v>
      </c>
      <c r="Z94" s="6">
        <f t="shared" si="31"/>
        <v>0.25</v>
      </c>
      <c r="AA94">
        <f t="shared" si="32"/>
        <v>4</v>
      </c>
      <c r="AB94" s="6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6</v>
      </c>
      <c r="G95">
        <f>COUNTIF('2way'!$Q$3:$Q$7690,"=" &amp;B95) + COUNTIF('2way'!$R$3:$R$7690,"=" &amp;B95)</f>
        <v>12</v>
      </c>
      <c r="H95" s="6">
        <f t="shared" si="18"/>
        <v>0.16666666666666666</v>
      </c>
      <c r="I95" s="6">
        <f t="shared" si="19"/>
        <v>8.3333333333333329E-2</v>
      </c>
      <c r="J95" s="6">
        <f t="shared" si="20"/>
        <v>0.25</v>
      </c>
      <c r="K95" s="6">
        <f t="shared" si="21"/>
        <v>0.5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8</v>
      </c>
      <c r="P95">
        <f>COUNTIF('2way'!$Q$3:$Q$7690,"=" &amp;B95) + COUNTIF('2way'!$R$3:$R$7690,"=" &amp;B95)</f>
        <v>12</v>
      </c>
      <c r="Q95" s="6">
        <f t="shared" si="22"/>
        <v>0</v>
      </c>
      <c r="R95" s="6">
        <f t="shared" si="23"/>
        <v>0</v>
      </c>
      <c r="S95" s="6">
        <f t="shared" si="24"/>
        <v>0.33333333333333331</v>
      </c>
      <c r="T95" s="6">
        <f t="shared" si="25"/>
        <v>0.66666666666666663</v>
      </c>
      <c r="U95">
        <f t="shared" si="26"/>
        <v>5</v>
      </c>
      <c r="V95" s="6">
        <f t="shared" si="27"/>
        <v>0.41666666666666669</v>
      </c>
      <c r="W95">
        <f t="shared" si="28"/>
        <v>4</v>
      </c>
      <c r="X95" s="6">
        <f t="shared" si="29"/>
        <v>0.33333333333333331</v>
      </c>
      <c r="Y95">
        <f t="shared" si="30"/>
        <v>7</v>
      </c>
      <c r="Z95" s="6">
        <f t="shared" si="31"/>
        <v>0.58333333333333337</v>
      </c>
      <c r="AA95">
        <f t="shared" si="32"/>
        <v>8</v>
      </c>
      <c r="AB95" s="6">
        <f t="shared" si="33"/>
        <v>0.66666666666666663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11</v>
      </c>
      <c r="H96" s="6">
        <f t="shared" si="18"/>
        <v>0.45454545454545453</v>
      </c>
      <c r="I96" s="6">
        <f t="shared" si="19"/>
        <v>0.18181818181818182</v>
      </c>
      <c r="J96" s="6">
        <f t="shared" si="20"/>
        <v>0.18181818181818182</v>
      </c>
      <c r="K96" s="6">
        <f t="shared" si="21"/>
        <v>0.18181818181818182</v>
      </c>
      <c r="L96" s="69">
        <f>COUNTIFS('2way'!$M$3:$M$7690,"&gt;50%",'2way'!$Y$3:$Y$7690,"Y",'2way'!$Q$3:$Q$7690,"=" &amp;B96) +  COUNTIFS('2way'!$M$3:$M$7690,"&gt;50%",'2way'!$Y$3:$Y$7690,"Y",'2way'!$R$3:$R$7690,"=" &amp;B96)</f>
        <v>7</v>
      </c>
      <c r="M96" s="69">
        <f>COUNTIFS('2way'!$M$3:$M$7690,"&gt;50%",'2way'!$Y$3:$Y$7690,"N",'2way'!$Q$3:$Q$7690,"=" &amp;B96) +  COUNTIFS('2way'!$M$3:$M$7690,"&gt;50%",'2way'!$Y$3:$Y$7690,"N",'2way'!$R$3:$R$7690,"=" &amp;B96)</f>
        <v>3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11</v>
      </c>
      <c r="Q96" s="6">
        <f t="shared" si="22"/>
        <v>0.63636363636363635</v>
      </c>
      <c r="R96" s="6">
        <f t="shared" si="23"/>
        <v>0.27272727272727271</v>
      </c>
      <c r="S96" s="6">
        <f t="shared" si="24"/>
        <v>9.0909090909090912E-2</v>
      </c>
      <c r="T96" s="6">
        <f t="shared" si="25"/>
        <v>0</v>
      </c>
      <c r="U96">
        <f t="shared" si="26"/>
        <v>7</v>
      </c>
      <c r="V96" s="6">
        <f t="shared" si="27"/>
        <v>0.63636363636363635</v>
      </c>
      <c r="W96">
        <f t="shared" si="28"/>
        <v>8</v>
      </c>
      <c r="X96" s="6">
        <f t="shared" si="29"/>
        <v>0.72727272727272729</v>
      </c>
      <c r="Y96">
        <f t="shared" si="30"/>
        <v>4</v>
      </c>
      <c r="Z96" s="6">
        <f t="shared" si="31"/>
        <v>0.36363636363636365</v>
      </c>
      <c r="AA96">
        <f t="shared" si="32"/>
        <v>3</v>
      </c>
      <c r="AB96" s="6">
        <f t="shared" si="33"/>
        <v>0.27272727272727271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2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11</v>
      </c>
      <c r="H97" s="6">
        <f t="shared" si="18"/>
        <v>0.18181818181818182</v>
      </c>
      <c r="I97" s="6">
        <f t="shared" si="19"/>
        <v>0.36363636363636365</v>
      </c>
      <c r="J97" s="6">
        <f t="shared" si="20"/>
        <v>0.18181818181818182</v>
      </c>
      <c r="K97" s="6">
        <f t="shared" si="21"/>
        <v>0.18181818181818182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1</v>
      </c>
      <c r="P97">
        <f>COUNTIF('2way'!$Q$3:$Q$7690,"=" &amp;B97) + COUNTIF('2way'!$R$3:$R$7690,"=" &amp;B97)</f>
        <v>11</v>
      </c>
      <c r="Q97" s="6">
        <f t="shared" si="22"/>
        <v>0.36363636363636365</v>
      </c>
      <c r="R97" s="6">
        <f t="shared" si="23"/>
        <v>0.54545454545454541</v>
      </c>
      <c r="S97" s="6">
        <f t="shared" si="24"/>
        <v>0</v>
      </c>
      <c r="T97" s="6">
        <f t="shared" si="25"/>
        <v>9.0909090909090912E-2</v>
      </c>
      <c r="U97">
        <f t="shared" si="26"/>
        <v>4</v>
      </c>
      <c r="V97" s="6">
        <f t="shared" si="27"/>
        <v>0.36363636363636365</v>
      </c>
      <c r="W97">
        <f t="shared" si="28"/>
        <v>4</v>
      </c>
      <c r="X97" s="6">
        <f t="shared" si="29"/>
        <v>0.36363636363636365</v>
      </c>
      <c r="Y97">
        <f t="shared" si="30"/>
        <v>6</v>
      </c>
      <c r="Z97" s="6">
        <f t="shared" si="31"/>
        <v>0.54545454545454541</v>
      </c>
      <c r="AA97">
        <f t="shared" si="32"/>
        <v>7</v>
      </c>
      <c r="AB97" s="6">
        <f t="shared" si="33"/>
        <v>0.63636363636363635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11</v>
      </c>
      <c r="H98" s="6">
        <f t="shared" si="18"/>
        <v>0.27272727272727271</v>
      </c>
      <c r="I98" s="6">
        <f t="shared" si="19"/>
        <v>0.36363636363636365</v>
      </c>
      <c r="J98" s="6">
        <f t="shared" si="20"/>
        <v>9.0909090909090912E-2</v>
      </c>
      <c r="K98" s="6">
        <f t="shared" si="21"/>
        <v>0.27272727272727271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5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11</v>
      </c>
      <c r="Q98" s="6">
        <f t="shared" si="22"/>
        <v>0.27272727272727271</v>
      </c>
      <c r="R98" s="6">
        <f t="shared" si="23"/>
        <v>0.45454545454545453</v>
      </c>
      <c r="S98" s="6">
        <f t="shared" si="24"/>
        <v>0</v>
      </c>
      <c r="T98" s="6">
        <f t="shared" si="25"/>
        <v>0.27272727272727271</v>
      </c>
      <c r="U98">
        <f t="shared" si="26"/>
        <v>4</v>
      </c>
      <c r="V98" s="6">
        <f t="shared" si="27"/>
        <v>0.36363636363636365</v>
      </c>
      <c r="W98">
        <f t="shared" si="28"/>
        <v>3</v>
      </c>
      <c r="X98" s="6">
        <f t="shared" si="29"/>
        <v>0.27272727272727271</v>
      </c>
      <c r="Y98">
        <f t="shared" si="30"/>
        <v>7</v>
      </c>
      <c r="Z98" s="6">
        <f t="shared" si="31"/>
        <v>0.63636363636363635</v>
      </c>
      <c r="AA98">
        <f t="shared" si="32"/>
        <v>8</v>
      </c>
      <c r="AB98" s="6">
        <f t="shared" si="33"/>
        <v>0.72727272727272729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4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10</v>
      </c>
      <c r="H99" s="6">
        <f t="shared" si="18"/>
        <v>0.4</v>
      </c>
      <c r="I99" s="6">
        <f t="shared" si="19"/>
        <v>0.4</v>
      </c>
      <c r="J99" s="6">
        <f t="shared" si="20"/>
        <v>0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4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10</v>
      </c>
      <c r="Q99" s="6">
        <f t="shared" si="22"/>
        <v>0.5</v>
      </c>
      <c r="R99" s="6">
        <f t="shared" si="23"/>
        <v>0.4</v>
      </c>
      <c r="S99" s="6">
        <f t="shared" si="24"/>
        <v>0</v>
      </c>
      <c r="T99" s="6">
        <f t="shared" si="25"/>
        <v>0.1</v>
      </c>
      <c r="U99">
        <f t="shared" si="26"/>
        <v>4</v>
      </c>
      <c r="V99" s="6">
        <f t="shared" si="27"/>
        <v>0.4</v>
      </c>
      <c r="W99">
        <f t="shared" si="28"/>
        <v>5</v>
      </c>
      <c r="X99" s="6">
        <f t="shared" si="29"/>
        <v>0.5</v>
      </c>
      <c r="Y99">
        <f t="shared" si="30"/>
        <v>6</v>
      </c>
      <c r="Z99" s="6">
        <f t="shared" si="31"/>
        <v>0.6</v>
      </c>
      <c r="AA99">
        <f t="shared" si="32"/>
        <v>5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3</v>
      </c>
      <c r="E100" s="69">
        <f>COUNTIFS('2way'!$B$3:$B$7690,"&gt;50%",'2way'!$Y$3:$Y$7690,"N",'2way'!$Q$3:$Q$7690,"=" &amp;B100) +  COUNTIFS('2way'!$B$3:$B$7690,"&gt;50%",'2way'!$Y$3:$Y$7690,"N",'2way'!$R$3:$R$7690,"=" &amp;B100)</f>
        <v>1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11</v>
      </c>
      <c r="H100" s="6">
        <f t="shared" si="18"/>
        <v>9.0909090909090912E-2</v>
      </c>
      <c r="I100" s="6">
        <f t="shared" si="19"/>
        <v>0.27272727272727271</v>
      </c>
      <c r="J100" s="6">
        <f t="shared" si="20"/>
        <v>9.0909090909090912E-2</v>
      </c>
      <c r="K100" s="6">
        <f t="shared" si="21"/>
        <v>0.45454545454545453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4</v>
      </c>
      <c r="N100" s="69">
        <f>COUNTIFS('2way'!$N$3:$N$7690,"&gt;50%",'2way'!$Y$3:$Y$7690,"N",'2way'!$Q$3:$Q$7690,"=" &amp;B100) +  COUNTIFS('2way'!$N$3:$N$7690,"&gt;50%",'2way'!$Y$3:$Y$7690,"N",'2way'!$R$3:$R$7690,"=" &amp;B100)</f>
        <v>1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11</v>
      </c>
      <c r="Q100" s="6">
        <f t="shared" si="22"/>
        <v>0.45454545454545453</v>
      </c>
      <c r="R100" s="6">
        <f t="shared" si="23"/>
        <v>0.36363636363636365</v>
      </c>
      <c r="S100" s="6">
        <f t="shared" si="24"/>
        <v>9.0909090909090912E-2</v>
      </c>
      <c r="T100" s="6">
        <f t="shared" si="25"/>
        <v>9.0909090909090912E-2</v>
      </c>
      <c r="U100">
        <f t="shared" si="26"/>
        <v>2</v>
      </c>
      <c r="V100" s="6">
        <f t="shared" si="27"/>
        <v>0.18181818181818182</v>
      </c>
      <c r="W100">
        <f t="shared" si="28"/>
        <v>6</v>
      </c>
      <c r="X100" s="6">
        <f t="shared" si="29"/>
        <v>0.54545454545454541</v>
      </c>
      <c r="Y100">
        <f t="shared" si="30"/>
        <v>8</v>
      </c>
      <c r="Z100" s="6">
        <f t="shared" si="31"/>
        <v>0.72727272727272729</v>
      </c>
      <c r="AA100">
        <f t="shared" si="32"/>
        <v>5</v>
      </c>
      <c r="AB100" s="6">
        <f t="shared" si="33"/>
        <v>0.45454545454545453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10</v>
      </c>
      <c r="H101" s="6">
        <f t="shared" si="18"/>
        <v>0.3</v>
      </c>
      <c r="I101" s="6">
        <f t="shared" si="19"/>
        <v>0.1</v>
      </c>
      <c r="J101" s="6">
        <f t="shared" si="20"/>
        <v>0.4</v>
      </c>
      <c r="K101" s="6">
        <f t="shared" si="21"/>
        <v>0.2</v>
      </c>
      <c r="L101" s="69">
        <f>COUNTIFS('2way'!$M$3:$M$7690,"&gt;50%",'2way'!$Y$3:$Y$7690,"Y",'2way'!$Q$3:$Q$7690,"=" &amp;B101) +  COUNTIFS('2way'!$M$3:$M$7690,"&gt;50%",'2way'!$Y$3:$Y$7690,"Y",'2way'!$R$3:$R$7690,"=" &amp;B101)</f>
        <v>3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10</v>
      </c>
      <c r="Q101" s="6">
        <f t="shared" si="22"/>
        <v>0.3</v>
      </c>
      <c r="R101" s="6">
        <f t="shared" si="23"/>
        <v>0.3</v>
      </c>
      <c r="S101" s="6">
        <f t="shared" si="24"/>
        <v>0.2</v>
      </c>
      <c r="T101" s="6">
        <f t="shared" si="25"/>
        <v>0.2</v>
      </c>
      <c r="U101">
        <f t="shared" si="26"/>
        <v>7</v>
      </c>
      <c r="V101" s="6">
        <f t="shared" si="27"/>
        <v>0.7</v>
      </c>
      <c r="W101">
        <f t="shared" si="28"/>
        <v>5</v>
      </c>
      <c r="X101" s="6">
        <f t="shared" si="29"/>
        <v>0.5</v>
      </c>
      <c r="Y101">
        <f t="shared" si="30"/>
        <v>3</v>
      </c>
      <c r="Z101" s="6">
        <f t="shared" si="31"/>
        <v>0.3</v>
      </c>
      <c r="AA101">
        <f t="shared" si="32"/>
        <v>5</v>
      </c>
      <c r="AB101" s="6">
        <f t="shared" si="33"/>
        <v>0.5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1</v>
      </c>
      <c r="E102" s="69">
        <f>COUNTIFS('2way'!$B$3:$B$7690,"&gt;50%",'2way'!$Y$3:$Y$7690,"N",'2way'!$Q$3:$Q$7690,"=" &amp;B102) +  COUNTIFS('2way'!$B$3:$B$7690,"&gt;50%",'2way'!$Y$3:$Y$7690,"N",'2way'!$R$3:$R$7690,"=" &amp;B102)</f>
        <v>3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11</v>
      </c>
      <c r="H102" s="6">
        <f t="shared" si="18"/>
        <v>0.27272727272727271</v>
      </c>
      <c r="I102" s="6">
        <f t="shared" si="19"/>
        <v>9.0909090909090912E-2</v>
      </c>
      <c r="J102" s="6">
        <f t="shared" si="20"/>
        <v>0.27272727272727271</v>
      </c>
      <c r="K102" s="6">
        <f t="shared" si="21"/>
        <v>0.36363636363636365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3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11</v>
      </c>
      <c r="Q102" s="6">
        <f t="shared" si="22"/>
        <v>0.63636363636363635</v>
      </c>
      <c r="R102" s="6">
        <f t="shared" si="23"/>
        <v>0.27272727272727271</v>
      </c>
      <c r="S102" s="6">
        <f t="shared" si="24"/>
        <v>9.0909090909090912E-2</v>
      </c>
      <c r="T102" s="6">
        <f t="shared" si="25"/>
        <v>0</v>
      </c>
      <c r="U102">
        <f t="shared" si="26"/>
        <v>6</v>
      </c>
      <c r="V102" s="6">
        <f t="shared" si="27"/>
        <v>0.54545454545454541</v>
      </c>
      <c r="W102">
        <f t="shared" si="28"/>
        <v>8</v>
      </c>
      <c r="X102" s="6">
        <f t="shared" si="29"/>
        <v>0.72727272727272729</v>
      </c>
      <c r="Y102">
        <f t="shared" si="30"/>
        <v>5</v>
      </c>
      <c r="Z102" s="6">
        <f t="shared" si="31"/>
        <v>0.45454545454545453</v>
      </c>
      <c r="AA102">
        <f t="shared" si="32"/>
        <v>3</v>
      </c>
      <c r="AB102" s="6">
        <f t="shared" si="33"/>
        <v>0.27272727272727271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5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11</v>
      </c>
      <c r="H103" s="6">
        <f t="shared" si="18"/>
        <v>0.45454545454545453</v>
      </c>
      <c r="I103" s="6">
        <f t="shared" si="19"/>
        <v>0.45454545454545453</v>
      </c>
      <c r="J103" s="6">
        <f t="shared" si="20"/>
        <v>0</v>
      </c>
      <c r="K103" s="6">
        <f t="shared" si="21"/>
        <v>9.0909090909090912E-2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1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11</v>
      </c>
      <c r="Q103" s="6">
        <f t="shared" si="22"/>
        <v>0.54545454545454541</v>
      </c>
      <c r="R103" s="6">
        <f t="shared" si="23"/>
        <v>0.36363636363636365</v>
      </c>
      <c r="S103" s="6">
        <f t="shared" si="24"/>
        <v>9.0909090909090912E-2</v>
      </c>
      <c r="T103" s="6">
        <f t="shared" si="25"/>
        <v>0</v>
      </c>
      <c r="U103">
        <f t="shared" si="26"/>
        <v>5</v>
      </c>
      <c r="V103" s="6">
        <f t="shared" si="27"/>
        <v>0.45454545454545453</v>
      </c>
      <c r="W103">
        <f t="shared" si="28"/>
        <v>7</v>
      </c>
      <c r="X103" s="6">
        <f t="shared" si="29"/>
        <v>0.63636363636363635</v>
      </c>
      <c r="Y103">
        <f t="shared" si="30"/>
        <v>6</v>
      </c>
      <c r="Z103" s="6">
        <f t="shared" si="31"/>
        <v>0.54545454545454541</v>
      </c>
      <c r="AA103">
        <f t="shared" si="32"/>
        <v>4</v>
      </c>
      <c r="AB103" s="6">
        <f t="shared" si="33"/>
        <v>0.36363636363636365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3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10</v>
      </c>
      <c r="H104" s="6">
        <f t="shared" si="18"/>
        <v>0.3</v>
      </c>
      <c r="I104" s="6">
        <f t="shared" si="19"/>
        <v>0.3</v>
      </c>
      <c r="J104" s="6">
        <f t="shared" si="20"/>
        <v>0.1</v>
      </c>
      <c r="K104" s="6">
        <f t="shared" si="21"/>
        <v>0.3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4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10</v>
      </c>
      <c r="Q104" s="6">
        <f t="shared" si="22"/>
        <v>0.6</v>
      </c>
      <c r="R104" s="6">
        <f t="shared" si="23"/>
        <v>0.4</v>
      </c>
      <c r="S104" s="6">
        <f t="shared" si="24"/>
        <v>0</v>
      </c>
      <c r="T104" s="6">
        <f t="shared" si="25"/>
        <v>0</v>
      </c>
      <c r="U104">
        <f t="shared" si="26"/>
        <v>4</v>
      </c>
      <c r="V104" s="6">
        <f t="shared" si="27"/>
        <v>0.4</v>
      </c>
      <c r="W104">
        <f t="shared" si="28"/>
        <v>6</v>
      </c>
      <c r="X104" s="6">
        <f t="shared" si="29"/>
        <v>0.6</v>
      </c>
      <c r="Y104">
        <f t="shared" si="30"/>
        <v>6</v>
      </c>
      <c r="Z104" s="6">
        <f t="shared" si="31"/>
        <v>0.6</v>
      </c>
      <c r="AA104">
        <f t="shared" si="32"/>
        <v>4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7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11</v>
      </c>
      <c r="H105" s="6">
        <f t="shared" si="18"/>
        <v>9.0909090909090912E-2</v>
      </c>
      <c r="I105" s="6">
        <f t="shared" si="19"/>
        <v>0</v>
      </c>
      <c r="J105" s="6">
        <f t="shared" si="20"/>
        <v>0.63636363636363635</v>
      </c>
      <c r="K105" s="6">
        <f t="shared" si="21"/>
        <v>0.27272727272727271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5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11</v>
      </c>
      <c r="Q105" s="6">
        <f t="shared" si="22"/>
        <v>9.0909090909090912E-2</v>
      </c>
      <c r="R105" s="6">
        <f t="shared" si="23"/>
        <v>0.45454545454545453</v>
      </c>
      <c r="S105" s="6">
        <f t="shared" si="24"/>
        <v>0.18181818181818182</v>
      </c>
      <c r="T105" s="6">
        <f t="shared" si="25"/>
        <v>0.27272727272727271</v>
      </c>
      <c r="U105">
        <f t="shared" si="26"/>
        <v>8</v>
      </c>
      <c r="V105" s="6">
        <f t="shared" si="27"/>
        <v>0.72727272727272729</v>
      </c>
      <c r="W105">
        <f t="shared" si="28"/>
        <v>3</v>
      </c>
      <c r="X105" s="6">
        <f t="shared" si="29"/>
        <v>0.27272727272727271</v>
      </c>
      <c r="Y105">
        <f t="shared" si="30"/>
        <v>3</v>
      </c>
      <c r="Z105" s="6">
        <f t="shared" si="31"/>
        <v>0.27272727272727271</v>
      </c>
      <c r="AA105">
        <f t="shared" si="32"/>
        <v>8</v>
      </c>
      <c r="AB105" s="6">
        <f t="shared" si="33"/>
        <v>0.72727272727272729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11</v>
      </c>
      <c r="H106" s="6">
        <f t="shared" si="18"/>
        <v>9.0909090909090912E-2</v>
      </c>
      <c r="I106" s="6">
        <f t="shared" si="19"/>
        <v>0.36363636363636365</v>
      </c>
      <c r="J106" s="6">
        <f t="shared" si="20"/>
        <v>0.18181818181818182</v>
      </c>
      <c r="K106" s="6">
        <f t="shared" si="21"/>
        <v>0.36363636363636365</v>
      </c>
      <c r="L106" s="69">
        <f>COUNTIFS('2way'!$M$3:$M$7690,"&gt;50%",'2way'!$Y$3:$Y$7690,"Y",'2way'!$Q$3:$Q$7690,"=" &amp;B106) +  COUNTIFS('2way'!$M$3:$M$7690,"&gt;50%",'2way'!$Y$3:$Y$7690,"Y",'2way'!$R$3:$R$7690,"=" &amp;B106)</f>
        <v>4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1</v>
      </c>
      <c r="P106">
        <f>COUNTIF('2way'!$Q$3:$Q$7690,"=" &amp;B106) + COUNTIF('2way'!$R$3:$R$7690,"=" &amp;B106)</f>
        <v>11</v>
      </c>
      <c r="Q106" s="6">
        <f t="shared" si="22"/>
        <v>0.36363636363636365</v>
      </c>
      <c r="R106" s="6">
        <f t="shared" si="23"/>
        <v>0.54545454545454541</v>
      </c>
      <c r="S106" s="6">
        <f t="shared" si="24"/>
        <v>0</v>
      </c>
      <c r="T106" s="6">
        <f t="shared" si="25"/>
        <v>9.0909090909090912E-2</v>
      </c>
      <c r="U106">
        <f t="shared" si="26"/>
        <v>3</v>
      </c>
      <c r="V106" s="6">
        <f t="shared" si="27"/>
        <v>0.27272727272727271</v>
      </c>
      <c r="W106">
        <f t="shared" si="28"/>
        <v>4</v>
      </c>
      <c r="X106" s="6">
        <f t="shared" si="29"/>
        <v>0.36363636363636365</v>
      </c>
      <c r="Y106">
        <f t="shared" si="30"/>
        <v>8</v>
      </c>
      <c r="Z106" s="6">
        <f t="shared" si="31"/>
        <v>0.72727272727272729</v>
      </c>
      <c r="AA106">
        <f t="shared" si="32"/>
        <v>7</v>
      </c>
      <c r="AB106" s="6">
        <f t="shared" si="33"/>
        <v>0.63636363636363635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4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11</v>
      </c>
      <c r="H107" s="6">
        <f t="shared" si="18"/>
        <v>0</v>
      </c>
      <c r="I107" s="6">
        <f t="shared" si="19"/>
        <v>0</v>
      </c>
      <c r="J107" s="6">
        <f t="shared" si="20"/>
        <v>0.36363636363636365</v>
      </c>
      <c r="K107" s="6">
        <f t="shared" si="21"/>
        <v>0.63636363636363635</v>
      </c>
      <c r="L107" s="69">
        <f>COUNTIFS('2way'!$M$3:$M$7690,"&gt;50%",'2way'!$Y$3:$Y$7690,"Y",'2way'!$Q$3:$Q$7690,"=" &amp;B107) +  COUNTIFS('2way'!$M$3:$M$7690,"&gt;50%",'2way'!$Y$3:$Y$7690,"Y",'2way'!$R$3:$R$7690,"=" &amp;B107)</f>
        <v>6</v>
      </c>
      <c r="M107" s="69">
        <f>COUNTIFS('2way'!$M$3:$M$7690,"&gt;50%",'2way'!$Y$3:$Y$7690,"N",'2way'!$Q$3:$Q$7690,"=" &amp;B107) +  COUNTIFS('2way'!$M$3:$M$7690,"&gt;50%",'2way'!$Y$3:$Y$7690,"N",'2way'!$R$3:$R$7690,"=" &amp;B107)</f>
        <v>4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11</v>
      </c>
      <c r="Q107" s="6">
        <f t="shared" si="22"/>
        <v>0.54545454545454541</v>
      </c>
      <c r="R107" s="6">
        <f t="shared" si="23"/>
        <v>0.36363636363636365</v>
      </c>
      <c r="S107" s="6">
        <f t="shared" si="24"/>
        <v>0</v>
      </c>
      <c r="T107" s="6">
        <f t="shared" si="25"/>
        <v>9.0909090909090912E-2</v>
      </c>
      <c r="U107">
        <f t="shared" si="26"/>
        <v>4</v>
      </c>
      <c r="V107" s="6">
        <f t="shared" si="27"/>
        <v>0.36363636363636365</v>
      </c>
      <c r="W107">
        <f t="shared" si="28"/>
        <v>6</v>
      </c>
      <c r="X107" s="6">
        <f t="shared" si="29"/>
        <v>0.54545454545454541</v>
      </c>
      <c r="Y107">
        <f t="shared" si="30"/>
        <v>7</v>
      </c>
      <c r="Z107" s="6">
        <f t="shared" si="31"/>
        <v>0.63636363636363635</v>
      </c>
      <c r="AA107">
        <f t="shared" si="32"/>
        <v>5</v>
      </c>
      <c r="AB107" s="6">
        <f t="shared" si="33"/>
        <v>0.45454545454545453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3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5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10</v>
      </c>
      <c r="H108" s="6">
        <f t="shared" si="18"/>
        <v>0.3</v>
      </c>
      <c r="I108" s="6">
        <f t="shared" si="19"/>
        <v>0</v>
      </c>
      <c r="J108" s="6">
        <f t="shared" si="20"/>
        <v>0.5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2</v>
      </c>
      <c r="N108" s="69">
        <f>COUNTIFS('2way'!$N$3:$N$7690,"&gt;50%",'2way'!$Y$3:$Y$7690,"N",'2way'!$Q$3:$Q$7690,"=" &amp;B108) +  COUNTIFS('2way'!$N$3:$N$7690,"&gt;50%",'2way'!$Y$3:$Y$7690,"N",'2way'!$R$3:$R$7690,"=" &amp;B108)</f>
        <v>3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10</v>
      </c>
      <c r="Q108" s="6">
        <f t="shared" si="22"/>
        <v>0.3</v>
      </c>
      <c r="R108" s="6">
        <f t="shared" si="23"/>
        <v>0.2</v>
      </c>
      <c r="S108" s="6">
        <f t="shared" si="24"/>
        <v>0.3</v>
      </c>
      <c r="T108" s="6">
        <f t="shared" si="25"/>
        <v>0.2</v>
      </c>
      <c r="U108">
        <f t="shared" si="26"/>
        <v>8</v>
      </c>
      <c r="V108" s="6">
        <f t="shared" si="27"/>
        <v>0.8</v>
      </c>
      <c r="W108">
        <f t="shared" si="28"/>
        <v>6</v>
      </c>
      <c r="X108" s="6">
        <f t="shared" si="29"/>
        <v>0.6</v>
      </c>
      <c r="Y108">
        <f t="shared" si="30"/>
        <v>2</v>
      </c>
      <c r="Z108" s="6">
        <f t="shared" si="31"/>
        <v>0.2</v>
      </c>
      <c r="AA108">
        <f t="shared" si="32"/>
        <v>4</v>
      </c>
      <c r="AB108" s="6">
        <f t="shared" si="33"/>
        <v>0.4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2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10</v>
      </c>
      <c r="H109" s="6">
        <f t="shared" si="18"/>
        <v>0.3</v>
      </c>
      <c r="I109" s="6">
        <f t="shared" si="19"/>
        <v>0.2</v>
      </c>
      <c r="J109" s="6">
        <f t="shared" si="20"/>
        <v>0.2</v>
      </c>
      <c r="K109" s="6">
        <f t="shared" si="21"/>
        <v>0.3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3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10</v>
      </c>
      <c r="Q109" s="6">
        <f t="shared" si="22"/>
        <v>0.6</v>
      </c>
      <c r="R109" s="6">
        <f t="shared" si="23"/>
        <v>0.3</v>
      </c>
      <c r="S109" s="6">
        <f t="shared" si="24"/>
        <v>0.1</v>
      </c>
      <c r="T109" s="6">
        <f t="shared" si="25"/>
        <v>0</v>
      </c>
      <c r="U109">
        <f t="shared" si="26"/>
        <v>5</v>
      </c>
      <c r="V109" s="6">
        <f t="shared" si="27"/>
        <v>0.5</v>
      </c>
      <c r="W109">
        <f t="shared" si="28"/>
        <v>7</v>
      </c>
      <c r="X109" s="6">
        <f t="shared" si="29"/>
        <v>0.7</v>
      </c>
      <c r="Y109">
        <f t="shared" si="30"/>
        <v>5</v>
      </c>
      <c r="Z109" s="6">
        <f t="shared" si="31"/>
        <v>0.5</v>
      </c>
      <c r="AA109">
        <f t="shared" si="32"/>
        <v>3</v>
      </c>
      <c r="AB109" s="6">
        <f t="shared" si="33"/>
        <v>0.3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4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10</v>
      </c>
      <c r="H110" s="6">
        <f t="shared" si="18"/>
        <v>0.4</v>
      </c>
      <c r="I110" s="6">
        <f t="shared" si="19"/>
        <v>0.5</v>
      </c>
      <c r="J110" s="6">
        <f t="shared" si="20"/>
        <v>0.1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4</v>
      </c>
      <c r="M110" s="69">
        <f>COUNTIFS('2way'!$M$3:$M$7690,"&gt;50%",'2way'!$Y$3:$Y$7690,"N",'2way'!$Q$3:$Q$7690,"=" &amp;B110) +  COUNTIFS('2way'!$M$3:$M$7690,"&gt;50%",'2way'!$Y$3:$Y$7690,"N",'2way'!$R$3:$R$7690,"=" &amp;B110)</f>
        <v>4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0.4</v>
      </c>
      <c r="R110" s="6">
        <f t="shared" si="23"/>
        <v>0.4</v>
      </c>
      <c r="S110" s="6">
        <f t="shared" si="24"/>
        <v>0.1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5</v>
      </c>
      <c r="X110" s="6">
        <f t="shared" si="29"/>
        <v>0.5</v>
      </c>
      <c r="Y110">
        <f t="shared" si="30"/>
        <v>5</v>
      </c>
      <c r="Z110" s="6">
        <f t="shared" si="31"/>
        <v>0.5</v>
      </c>
      <c r="AA110">
        <f t="shared" si="32"/>
        <v>4</v>
      </c>
      <c r="AB110" s="6">
        <f t="shared" si="33"/>
        <v>0.4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5</v>
      </c>
      <c r="F111" s="6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11</v>
      </c>
      <c r="H111" s="6">
        <f t="shared" si="18"/>
        <v>9.0909090909090912E-2</v>
      </c>
      <c r="I111" s="6">
        <f t="shared" si="19"/>
        <v>9.0909090909090912E-2</v>
      </c>
      <c r="J111" s="6">
        <f t="shared" si="20"/>
        <v>0.45454545454545453</v>
      </c>
      <c r="K111" s="6">
        <f t="shared" si="21"/>
        <v>0.27272727272727271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4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11</v>
      </c>
      <c r="Q111" s="6">
        <f t="shared" si="22"/>
        <v>0.45454545454545453</v>
      </c>
      <c r="R111" s="6">
        <f t="shared" si="23"/>
        <v>0.36363636363636365</v>
      </c>
      <c r="S111" s="6">
        <f t="shared" si="24"/>
        <v>0.18181818181818182</v>
      </c>
      <c r="T111" s="6">
        <f t="shared" si="25"/>
        <v>0</v>
      </c>
      <c r="U111">
        <f t="shared" si="26"/>
        <v>6</v>
      </c>
      <c r="V111" s="6">
        <f t="shared" si="27"/>
        <v>0.54545454545454541</v>
      </c>
      <c r="W111">
        <f t="shared" si="28"/>
        <v>7</v>
      </c>
      <c r="X111" s="6">
        <f t="shared" si="29"/>
        <v>0.63636363636363635</v>
      </c>
      <c r="Y111">
        <f t="shared" si="30"/>
        <v>4</v>
      </c>
      <c r="Z111" s="6">
        <f t="shared" si="31"/>
        <v>0.36363636363636365</v>
      </c>
      <c r="AA111">
        <f t="shared" si="32"/>
        <v>4</v>
      </c>
      <c r="AB111" s="6">
        <f t="shared" si="33"/>
        <v>0.36363636363636365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2</v>
      </c>
      <c r="F112" s="69">
        <f>COUNTIFS('2way'!$B$3:$B$7690,"&gt;50%",'2way'!$Y$3:$Y$7690,"Y",'2way'!$Q$3:$Q$7690,"=" &amp;B112) +  COUNTIFS('2way'!$B$3:$B$7690,"&gt;50%",'2way'!$Y$3:$Y$7690,"Y",'2way'!$R$3:$R$7690,"=" &amp;B112)</f>
        <v>4</v>
      </c>
      <c r="G112">
        <f>COUNTIF('2way'!$Q$3:$Q$7690,"=" &amp;B112) + COUNTIF('2way'!$R$3:$R$7690,"=" &amp;B112)</f>
        <v>9</v>
      </c>
      <c r="H112" s="6">
        <f t="shared" si="18"/>
        <v>0.22222222222222221</v>
      </c>
      <c r="I112" s="6">
        <f t="shared" si="19"/>
        <v>0.1111111111111111</v>
      </c>
      <c r="J112" s="6">
        <f t="shared" si="20"/>
        <v>0.22222222222222221</v>
      </c>
      <c r="K112" s="6">
        <f t="shared" si="21"/>
        <v>0.44444444444444442</v>
      </c>
      <c r="L112" s="69">
        <f>COUNTIFS('2way'!$M$3:$M$7690,"&gt;50%",'2way'!$Y$3:$Y$7690,"Y",'2way'!$Q$3:$Q$7690,"=" &amp;B112) +  COUNTIFS('2way'!$M$3:$M$7690,"&gt;50%",'2way'!$Y$3:$Y$7690,"Y",'2way'!$R$3:$R$7690,"=" &amp;B112)</f>
        <v>4</v>
      </c>
      <c r="M112" s="69">
        <f>COUNTIFS('2way'!$M$3:$M$7690,"&gt;50%",'2way'!$Y$3:$Y$7690,"N",'2way'!$Q$3:$Q$7690,"=" &amp;B112) +  COUNTIFS('2way'!$M$3:$M$7690,"&gt;50%",'2way'!$Y$3:$Y$7690,"N",'2way'!$R$3:$R$7690,"=" &amp;B112)</f>
        <v>3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9</v>
      </c>
      <c r="Q112" s="6">
        <f t="shared" si="22"/>
        <v>0.44444444444444442</v>
      </c>
      <c r="R112" s="6">
        <f t="shared" si="23"/>
        <v>0.33333333333333331</v>
      </c>
      <c r="S112" s="6">
        <f t="shared" si="24"/>
        <v>0</v>
      </c>
      <c r="T112" s="6">
        <f t="shared" si="25"/>
        <v>0.22222222222222221</v>
      </c>
      <c r="U112">
        <f t="shared" si="26"/>
        <v>4</v>
      </c>
      <c r="V112" s="6">
        <f t="shared" si="27"/>
        <v>0.44444444444444442</v>
      </c>
      <c r="W112">
        <f t="shared" si="28"/>
        <v>4</v>
      </c>
      <c r="X112" s="6">
        <f t="shared" si="29"/>
        <v>0.44444444444444442</v>
      </c>
      <c r="Y112">
        <f t="shared" si="30"/>
        <v>5</v>
      </c>
      <c r="Z112" s="6">
        <f t="shared" si="31"/>
        <v>0.55555555555555558</v>
      </c>
      <c r="AA112">
        <f t="shared" si="32"/>
        <v>5</v>
      </c>
      <c r="AB112" s="6">
        <f t="shared" si="33"/>
        <v>0.55555555555555558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1</v>
      </c>
      <c r="E113" s="69">
        <f>COUNTIFS('2way'!$B$3:$B$7690,"&gt;50%",'2way'!$Y$3:$Y$7690,"N",'2way'!$Q$3:$Q$7690,"=" &amp;B113) +  COUNTIFS('2way'!$B$3:$B$7690,"&gt;50%",'2way'!$Y$3:$Y$7690,"N",'2way'!$R$3:$R$7690,"=" &amp;B113)</f>
        <v>3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8</v>
      </c>
      <c r="H113" s="6">
        <f t="shared" si="18"/>
        <v>0.5</v>
      </c>
      <c r="I113" s="6">
        <f t="shared" si="19"/>
        <v>0.125</v>
      </c>
      <c r="J113" s="6">
        <f t="shared" si="20"/>
        <v>0.375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4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8</v>
      </c>
      <c r="Q113" s="6">
        <f t="shared" si="22"/>
        <v>0.375</v>
      </c>
      <c r="R113" s="6">
        <f t="shared" si="23"/>
        <v>0.5</v>
      </c>
      <c r="S113" s="6">
        <f t="shared" si="24"/>
        <v>0</v>
      </c>
      <c r="T113" s="6">
        <f t="shared" si="25"/>
        <v>0.125</v>
      </c>
      <c r="U113">
        <f t="shared" si="26"/>
        <v>7</v>
      </c>
      <c r="V113" s="6">
        <f t="shared" si="27"/>
        <v>0.875</v>
      </c>
      <c r="W113">
        <f t="shared" si="28"/>
        <v>3</v>
      </c>
      <c r="X113" s="6">
        <f t="shared" si="29"/>
        <v>0.375</v>
      </c>
      <c r="Y113">
        <f t="shared" si="30"/>
        <v>1</v>
      </c>
      <c r="Z113" s="6">
        <f t="shared" si="31"/>
        <v>0.125</v>
      </c>
      <c r="AA113">
        <f t="shared" si="32"/>
        <v>5</v>
      </c>
      <c r="AB113" s="6">
        <f t="shared" si="33"/>
        <v>0.625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4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10</v>
      </c>
      <c r="H114" s="6">
        <f t="shared" si="18"/>
        <v>0</v>
      </c>
      <c r="I114" s="6">
        <f t="shared" si="19"/>
        <v>0.1</v>
      </c>
      <c r="J114" s="6">
        <f t="shared" si="20"/>
        <v>0.4</v>
      </c>
      <c r="K114" s="6">
        <f t="shared" si="21"/>
        <v>0.5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2</v>
      </c>
      <c r="O114" s="69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10</v>
      </c>
      <c r="Q114" s="6">
        <f t="shared" si="22"/>
        <v>0.3</v>
      </c>
      <c r="R114" s="6">
        <f t="shared" si="23"/>
        <v>0.3</v>
      </c>
      <c r="S114" s="6">
        <f t="shared" si="24"/>
        <v>0.2</v>
      </c>
      <c r="T114" s="6">
        <f t="shared" si="25"/>
        <v>0.2</v>
      </c>
      <c r="U114">
        <f t="shared" si="26"/>
        <v>4</v>
      </c>
      <c r="V114" s="6">
        <f t="shared" si="27"/>
        <v>0.4</v>
      </c>
      <c r="W114">
        <f t="shared" si="28"/>
        <v>5</v>
      </c>
      <c r="X114" s="6">
        <f t="shared" si="29"/>
        <v>0.5</v>
      </c>
      <c r="Y114">
        <f t="shared" si="30"/>
        <v>6</v>
      </c>
      <c r="Z114" s="6">
        <f t="shared" si="31"/>
        <v>0.6</v>
      </c>
      <c r="AA114">
        <f t="shared" si="32"/>
        <v>5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3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9</v>
      </c>
      <c r="H115" s="6">
        <f t="shared" si="18"/>
        <v>0.33333333333333331</v>
      </c>
      <c r="I115" s="6">
        <f t="shared" si="19"/>
        <v>0.33333333333333331</v>
      </c>
      <c r="J115" s="6">
        <f t="shared" si="20"/>
        <v>0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5</v>
      </c>
      <c r="M115" s="69">
        <f>COUNTIFS('2way'!$M$3:$M$7690,"&gt;50%",'2way'!$Y$3:$Y$7690,"N",'2way'!$Q$3:$Q$7690,"=" &amp;B115) +  COUNTIFS('2way'!$M$3:$M$7690,"&gt;50%",'2way'!$Y$3:$Y$7690,"N",'2way'!$R$3:$R$7690,"=" &amp;B115)</f>
        <v>3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9</v>
      </c>
      <c r="Q115" s="6">
        <f t="shared" si="22"/>
        <v>0.55555555555555558</v>
      </c>
      <c r="R115" s="6">
        <f t="shared" si="23"/>
        <v>0.33333333333333331</v>
      </c>
      <c r="S115" s="6">
        <f t="shared" si="24"/>
        <v>0</v>
      </c>
      <c r="T115" s="6">
        <f t="shared" si="25"/>
        <v>0.1111111111111111</v>
      </c>
      <c r="U115">
        <f t="shared" si="26"/>
        <v>3</v>
      </c>
      <c r="V115" s="6">
        <f t="shared" si="27"/>
        <v>0.33333333333333331</v>
      </c>
      <c r="W115">
        <f t="shared" si="28"/>
        <v>5</v>
      </c>
      <c r="X115" s="6">
        <f t="shared" si="29"/>
        <v>0.55555555555555558</v>
      </c>
      <c r="Y115">
        <f t="shared" si="30"/>
        <v>6</v>
      </c>
      <c r="Z115" s="6">
        <f t="shared" si="31"/>
        <v>0.66666666666666663</v>
      </c>
      <c r="AA115">
        <f t="shared" si="32"/>
        <v>4</v>
      </c>
      <c r="AB115" s="6">
        <f t="shared" si="33"/>
        <v>0.44444444444444442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11</v>
      </c>
      <c r="H116" s="6">
        <f t="shared" si="18"/>
        <v>0.27272727272727271</v>
      </c>
      <c r="I116" s="6">
        <f t="shared" si="19"/>
        <v>0.36363636363636365</v>
      </c>
      <c r="J116" s="6">
        <f t="shared" si="20"/>
        <v>9.0909090909090912E-2</v>
      </c>
      <c r="K116" s="6">
        <f t="shared" si="21"/>
        <v>0.18181818181818182</v>
      </c>
      <c r="L116" s="69">
        <f>COUNTIFS('2way'!$M$3:$M$7690,"&gt;50%",'2way'!$Y$3:$Y$7690,"Y",'2way'!$Q$3:$Q$7690,"=" &amp;B116) +  COUNTIFS('2way'!$M$3:$M$7690,"&gt;50%",'2way'!$Y$3:$Y$7690,"Y",'2way'!$R$3:$R$7690,"=" &amp;B116)</f>
        <v>4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11</v>
      </c>
      <c r="Q116" s="6">
        <f t="shared" si="22"/>
        <v>0.36363636363636365</v>
      </c>
      <c r="R116" s="6">
        <f t="shared" si="23"/>
        <v>0.45454545454545453</v>
      </c>
      <c r="S116" s="6">
        <f t="shared" si="24"/>
        <v>9.0909090909090912E-2</v>
      </c>
      <c r="T116" s="6">
        <f t="shared" si="25"/>
        <v>9.0909090909090912E-2</v>
      </c>
      <c r="U116">
        <f t="shared" si="26"/>
        <v>4</v>
      </c>
      <c r="V116" s="6">
        <f t="shared" si="27"/>
        <v>0.36363636363636365</v>
      </c>
      <c r="W116">
        <f t="shared" si="28"/>
        <v>5</v>
      </c>
      <c r="X116" s="6">
        <f t="shared" si="29"/>
        <v>0.45454545454545453</v>
      </c>
      <c r="Y116">
        <f t="shared" si="30"/>
        <v>6</v>
      </c>
      <c r="Z116" s="6">
        <f t="shared" si="31"/>
        <v>0.54545454545454541</v>
      </c>
      <c r="AA116">
        <f t="shared" si="32"/>
        <v>6</v>
      </c>
      <c r="AB116" s="6">
        <f t="shared" si="33"/>
        <v>0.54545454545454541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1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5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10</v>
      </c>
      <c r="H117" s="6">
        <f t="shared" si="18"/>
        <v>0.1</v>
      </c>
      <c r="I117" s="6">
        <f t="shared" si="19"/>
        <v>0</v>
      </c>
      <c r="J117" s="6">
        <f t="shared" si="20"/>
        <v>0.5</v>
      </c>
      <c r="K117" s="6">
        <f t="shared" si="21"/>
        <v>0.4</v>
      </c>
      <c r="L117" s="69">
        <f>COUNTIFS('2way'!$M$3:$M$7690,"&gt;50%",'2way'!$Y$3:$Y$7690,"Y",'2way'!$Q$3:$Q$7690,"=" &amp;B117) +  COUNTIFS('2way'!$M$3:$M$7690,"&gt;50%",'2way'!$Y$3:$Y$7690,"Y",'2way'!$R$3:$R$7690,"=" &amp;B117)</f>
        <v>3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10</v>
      </c>
      <c r="Q117" s="6">
        <f t="shared" si="22"/>
        <v>0.3</v>
      </c>
      <c r="R117" s="6">
        <f t="shared" si="23"/>
        <v>0.3</v>
      </c>
      <c r="S117" s="6">
        <f t="shared" si="24"/>
        <v>0.2</v>
      </c>
      <c r="T117" s="6">
        <f t="shared" si="25"/>
        <v>0.2</v>
      </c>
      <c r="U117">
        <f t="shared" si="26"/>
        <v>6</v>
      </c>
      <c r="V117" s="6">
        <f t="shared" si="27"/>
        <v>0.6</v>
      </c>
      <c r="W117">
        <f t="shared" si="28"/>
        <v>5</v>
      </c>
      <c r="X117" s="6">
        <f t="shared" si="29"/>
        <v>0.5</v>
      </c>
      <c r="Y117">
        <f t="shared" si="30"/>
        <v>4</v>
      </c>
      <c r="Z117" s="6">
        <f t="shared" si="31"/>
        <v>0.4</v>
      </c>
      <c r="AA117">
        <f t="shared" si="32"/>
        <v>5</v>
      </c>
      <c r="AB117" s="6">
        <f t="shared" si="33"/>
        <v>0.5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3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9</v>
      </c>
      <c r="H118" s="6">
        <f t="shared" si="18"/>
        <v>0.33333333333333331</v>
      </c>
      <c r="I118" s="6">
        <f t="shared" si="19"/>
        <v>0.33333333333333331</v>
      </c>
      <c r="J118" s="6">
        <f t="shared" si="20"/>
        <v>0.1111111111111111</v>
      </c>
      <c r="K118" s="6">
        <f t="shared" si="21"/>
        <v>0.22222222222222221</v>
      </c>
      <c r="L118" s="69">
        <f>COUNTIFS('2way'!$M$3:$M$7690,"&gt;50%",'2way'!$Y$3:$Y$7690,"Y",'2way'!$Q$3:$Q$7690,"=" &amp;B118) +  COUNTIFS('2way'!$M$3:$M$7690,"&gt;50%",'2way'!$Y$3:$Y$7690,"Y",'2way'!$R$3:$R$7690,"=" &amp;B118)</f>
        <v>5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9</v>
      </c>
      <c r="Q118" s="6">
        <f t="shared" si="22"/>
        <v>0.55555555555555558</v>
      </c>
      <c r="R118" s="6">
        <f t="shared" si="23"/>
        <v>0.33333333333333331</v>
      </c>
      <c r="S118" s="6">
        <f t="shared" si="24"/>
        <v>0</v>
      </c>
      <c r="T118" s="6">
        <f t="shared" si="25"/>
        <v>0</v>
      </c>
      <c r="U118">
        <f t="shared" si="26"/>
        <v>4</v>
      </c>
      <c r="V118" s="6">
        <f t="shared" si="27"/>
        <v>0.44444444444444442</v>
      </c>
      <c r="W118">
        <f t="shared" si="28"/>
        <v>5</v>
      </c>
      <c r="X118" s="6">
        <f t="shared" si="29"/>
        <v>0.55555555555555558</v>
      </c>
      <c r="Y118">
        <f t="shared" si="30"/>
        <v>5</v>
      </c>
      <c r="Z118" s="6">
        <f t="shared" si="31"/>
        <v>0.55555555555555558</v>
      </c>
      <c r="AA118">
        <f t="shared" si="32"/>
        <v>3</v>
      </c>
      <c r="AB118" s="6">
        <f t="shared" si="33"/>
        <v>0.33333333333333331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3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2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9</v>
      </c>
      <c r="H119" s="6">
        <f t="shared" si="18"/>
        <v>0.33333333333333331</v>
      </c>
      <c r="I119" s="6">
        <f t="shared" si="19"/>
        <v>0.1111111111111111</v>
      </c>
      <c r="J119" s="6">
        <f t="shared" si="20"/>
        <v>0.22222222222222221</v>
      </c>
      <c r="K119" s="6">
        <f t="shared" si="21"/>
        <v>0.33333333333333331</v>
      </c>
      <c r="L119" s="69">
        <f>COUNTIFS('2way'!$M$3:$M$7690,"&gt;50%",'2way'!$Y$3:$Y$7690,"Y",'2way'!$Q$3:$Q$7690,"=" &amp;B119) +  COUNTIFS('2way'!$M$3:$M$7690,"&gt;50%",'2way'!$Y$3:$Y$7690,"Y",'2way'!$R$3:$R$7690,"=" &amp;B119)</f>
        <v>2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9</v>
      </c>
      <c r="Q119" s="6">
        <f t="shared" si="22"/>
        <v>0.22222222222222221</v>
      </c>
      <c r="R119" s="6">
        <f t="shared" si="23"/>
        <v>0</v>
      </c>
      <c r="S119" s="6">
        <f t="shared" si="24"/>
        <v>0.33333333333333331</v>
      </c>
      <c r="T119" s="6">
        <f t="shared" si="25"/>
        <v>0.44444444444444442</v>
      </c>
      <c r="U119">
        <f t="shared" si="26"/>
        <v>5</v>
      </c>
      <c r="V119" s="6">
        <f t="shared" si="27"/>
        <v>0.55555555555555558</v>
      </c>
      <c r="W119">
        <f t="shared" si="28"/>
        <v>5</v>
      </c>
      <c r="X119" s="6">
        <f t="shared" si="29"/>
        <v>0.55555555555555558</v>
      </c>
      <c r="Y119">
        <f t="shared" si="30"/>
        <v>4</v>
      </c>
      <c r="Z119" s="6">
        <f t="shared" si="31"/>
        <v>0.44444444444444442</v>
      </c>
      <c r="AA119">
        <f t="shared" si="32"/>
        <v>4</v>
      </c>
      <c r="AB119" s="6">
        <f t="shared" si="33"/>
        <v>0.44444444444444442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4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0.22222222222222221</v>
      </c>
      <c r="J120" s="6">
        <f t="shared" si="20"/>
        <v>0.44444444444444442</v>
      </c>
      <c r="K120" s="6">
        <f t="shared" si="21"/>
        <v>0.1111111111111111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4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9</v>
      </c>
      <c r="Q120" s="6">
        <f t="shared" si="22"/>
        <v>0.1111111111111111</v>
      </c>
      <c r="R120" s="6">
        <f t="shared" si="23"/>
        <v>0.22222222222222221</v>
      </c>
      <c r="S120" s="6">
        <f t="shared" si="24"/>
        <v>0.44444444444444442</v>
      </c>
      <c r="T120" s="6">
        <f t="shared" si="25"/>
        <v>0.22222222222222221</v>
      </c>
      <c r="U120">
        <f t="shared" si="26"/>
        <v>6</v>
      </c>
      <c r="V120" s="6">
        <f t="shared" si="27"/>
        <v>0.66666666666666663</v>
      </c>
      <c r="W120">
        <f t="shared" si="28"/>
        <v>5</v>
      </c>
      <c r="X120" s="6">
        <f t="shared" si="29"/>
        <v>0.55555555555555558</v>
      </c>
      <c r="Y120">
        <f t="shared" si="30"/>
        <v>3</v>
      </c>
      <c r="Z120" s="6">
        <f t="shared" si="31"/>
        <v>0.33333333333333331</v>
      </c>
      <c r="AA120">
        <f t="shared" si="32"/>
        <v>4</v>
      </c>
      <c r="AB120" s="6">
        <f t="shared" si="33"/>
        <v>0.44444444444444442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6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9</v>
      </c>
      <c r="H121" s="6">
        <f t="shared" si="18"/>
        <v>0</v>
      </c>
      <c r="I121" s="6">
        <f t="shared" si="19"/>
        <v>0.1111111111111111</v>
      </c>
      <c r="J121" s="6">
        <f t="shared" si="20"/>
        <v>0.66666666666666663</v>
      </c>
      <c r="K121" s="6">
        <f t="shared" si="21"/>
        <v>0.22222222222222221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7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9</v>
      </c>
      <c r="Q121" s="6">
        <f t="shared" si="22"/>
        <v>0.1111111111111111</v>
      </c>
      <c r="R121" s="6">
        <f t="shared" si="23"/>
        <v>0</v>
      </c>
      <c r="S121" s="6">
        <f t="shared" si="24"/>
        <v>0.77777777777777779</v>
      </c>
      <c r="T121" s="6">
        <f t="shared" si="25"/>
        <v>0.1111111111111111</v>
      </c>
      <c r="U121">
        <f t="shared" si="26"/>
        <v>6</v>
      </c>
      <c r="V121" s="6">
        <f t="shared" si="27"/>
        <v>0.66666666666666663</v>
      </c>
      <c r="W121">
        <f t="shared" si="28"/>
        <v>8</v>
      </c>
      <c r="X121" s="6">
        <f t="shared" si="29"/>
        <v>0.88888888888888884</v>
      </c>
      <c r="Y121">
        <f t="shared" si="30"/>
        <v>3</v>
      </c>
      <c r="Z121" s="6">
        <f t="shared" si="31"/>
        <v>0.33333333333333331</v>
      </c>
      <c r="AA121">
        <f t="shared" si="32"/>
        <v>1</v>
      </c>
      <c r="AB121" s="6">
        <f t="shared" si="33"/>
        <v>0.1111111111111111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5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8</v>
      </c>
      <c r="H122" s="6">
        <f t="shared" si="18"/>
        <v>0.25</v>
      </c>
      <c r="I122" s="6">
        <f t="shared" si="19"/>
        <v>0.125</v>
      </c>
      <c r="J122" s="6">
        <f t="shared" si="20"/>
        <v>0.625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6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8</v>
      </c>
      <c r="Q122" s="6">
        <f t="shared" si="22"/>
        <v>0.125</v>
      </c>
      <c r="R122" s="6">
        <f t="shared" si="23"/>
        <v>0</v>
      </c>
      <c r="S122" s="6">
        <f t="shared" si="24"/>
        <v>0.75</v>
      </c>
      <c r="T122" s="6">
        <f t="shared" si="25"/>
        <v>0.125</v>
      </c>
      <c r="U122">
        <f t="shared" si="26"/>
        <v>7</v>
      </c>
      <c r="V122" s="6">
        <f t="shared" si="27"/>
        <v>0.875</v>
      </c>
      <c r="W122">
        <f t="shared" si="28"/>
        <v>7</v>
      </c>
      <c r="X122" s="6">
        <f t="shared" si="29"/>
        <v>0.875</v>
      </c>
      <c r="Y122">
        <f t="shared" si="30"/>
        <v>1</v>
      </c>
      <c r="Z122" s="6">
        <f t="shared" si="31"/>
        <v>0.125</v>
      </c>
      <c r="AA122">
        <f t="shared" si="32"/>
        <v>1</v>
      </c>
      <c r="AB122" s="6">
        <f t="shared" si="33"/>
        <v>0.125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3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9</v>
      </c>
      <c r="H123" s="6">
        <f t="shared" si="18"/>
        <v>0</v>
      </c>
      <c r="I123" s="6">
        <f t="shared" si="19"/>
        <v>0.1111111111111111</v>
      </c>
      <c r="J123" s="6">
        <f t="shared" si="20"/>
        <v>0.33333333333333331</v>
      </c>
      <c r="K123" s="6">
        <f t="shared" si="21"/>
        <v>0.55555555555555558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4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9</v>
      </c>
      <c r="Q123" s="6">
        <f t="shared" si="22"/>
        <v>0</v>
      </c>
      <c r="R123" s="6">
        <f t="shared" si="23"/>
        <v>0</v>
      </c>
      <c r="S123" s="6">
        <f t="shared" si="24"/>
        <v>0.44444444444444442</v>
      </c>
      <c r="T123" s="6">
        <f t="shared" si="25"/>
        <v>0.55555555555555558</v>
      </c>
      <c r="U123">
        <f t="shared" si="26"/>
        <v>3</v>
      </c>
      <c r="V123" s="6">
        <f t="shared" si="27"/>
        <v>0.33333333333333331</v>
      </c>
      <c r="W123">
        <f t="shared" si="28"/>
        <v>4</v>
      </c>
      <c r="X123" s="6">
        <f t="shared" si="29"/>
        <v>0.44444444444444442</v>
      </c>
      <c r="Y123">
        <f t="shared" si="30"/>
        <v>6</v>
      </c>
      <c r="Z123" s="6">
        <f t="shared" si="31"/>
        <v>0.66666666666666663</v>
      </c>
      <c r="AA123">
        <f t="shared" si="32"/>
        <v>5</v>
      </c>
      <c r="AB123" s="6">
        <f t="shared" si="33"/>
        <v>0.55555555555555558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3</v>
      </c>
      <c r="E124" s="69">
        <f>COUNTIFS('2way'!$B$3:$B$7690,"&gt;50%",'2way'!$Y$3:$Y$7690,"N",'2way'!$Q$3:$Q$7690,"=" &amp;B124) +  COUNTIFS('2way'!$B$3:$B$7690,"&gt;50%",'2way'!$Y$3:$Y$7690,"N",'2way'!$R$3:$R$7690,"=" &amp;B124)</f>
        <v>3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9</v>
      </c>
      <c r="H124" s="6">
        <f t="shared" si="18"/>
        <v>0.22222222222222221</v>
      </c>
      <c r="I124" s="6">
        <f t="shared" si="19"/>
        <v>0.33333333333333331</v>
      </c>
      <c r="J124" s="6">
        <f t="shared" si="20"/>
        <v>0.33333333333333331</v>
      </c>
      <c r="K124" s="6">
        <f t="shared" si="21"/>
        <v>0.1111111111111111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4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9</v>
      </c>
      <c r="Q124" s="6">
        <f t="shared" si="22"/>
        <v>0.22222222222222221</v>
      </c>
      <c r="R124" s="6">
        <f t="shared" si="23"/>
        <v>0.22222222222222221</v>
      </c>
      <c r="S124" s="6">
        <f t="shared" si="24"/>
        <v>0.44444444444444442</v>
      </c>
      <c r="T124" s="6">
        <f t="shared" si="25"/>
        <v>0.1111111111111111</v>
      </c>
      <c r="U124">
        <f t="shared" si="26"/>
        <v>5</v>
      </c>
      <c r="V124" s="6">
        <f t="shared" si="27"/>
        <v>0.55555555555555558</v>
      </c>
      <c r="W124">
        <f t="shared" si="28"/>
        <v>6</v>
      </c>
      <c r="X124" s="6">
        <f t="shared" si="29"/>
        <v>0.66666666666666663</v>
      </c>
      <c r="Y124">
        <f t="shared" si="30"/>
        <v>4</v>
      </c>
      <c r="Z124" s="6">
        <f t="shared" si="31"/>
        <v>0.44444444444444442</v>
      </c>
      <c r="AA124">
        <f t="shared" si="32"/>
        <v>3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5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1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8</v>
      </c>
      <c r="H125" s="6">
        <f t="shared" si="18"/>
        <v>0.625</v>
      </c>
      <c r="I125" s="6">
        <f t="shared" si="19"/>
        <v>0.25</v>
      </c>
      <c r="J125" s="6">
        <f t="shared" si="20"/>
        <v>0.125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5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8</v>
      </c>
      <c r="Q125" s="6">
        <f t="shared" si="22"/>
        <v>0.625</v>
      </c>
      <c r="R125" s="6">
        <f t="shared" si="23"/>
        <v>0.25</v>
      </c>
      <c r="S125" s="6">
        <f t="shared" si="24"/>
        <v>0.125</v>
      </c>
      <c r="T125" s="6">
        <f t="shared" si="25"/>
        <v>0</v>
      </c>
      <c r="U125">
        <f t="shared" si="26"/>
        <v>6</v>
      </c>
      <c r="V125" s="6">
        <f t="shared" si="27"/>
        <v>0.75</v>
      </c>
      <c r="W125">
        <f t="shared" si="28"/>
        <v>6</v>
      </c>
      <c r="X125" s="6">
        <f t="shared" si="29"/>
        <v>0.75</v>
      </c>
      <c r="Y125">
        <f t="shared" si="30"/>
        <v>2</v>
      </c>
      <c r="Z125" s="6">
        <f t="shared" si="31"/>
        <v>0.25</v>
      </c>
      <c r="AA125">
        <f t="shared" si="32"/>
        <v>2</v>
      </c>
      <c r="AB125" s="6">
        <f t="shared" si="33"/>
        <v>0.25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3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8</v>
      </c>
      <c r="H126" s="6">
        <f t="shared" si="18"/>
        <v>0</v>
      </c>
      <c r="I126" s="6">
        <f t="shared" si="19"/>
        <v>0.375</v>
      </c>
      <c r="J126" s="6">
        <f t="shared" si="20"/>
        <v>0.375</v>
      </c>
      <c r="K126" s="6">
        <f t="shared" si="21"/>
        <v>0.25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6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8</v>
      </c>
      <c r="Q126" s="6">
        <f t="shared" si="22"/>
        <v>0</v>
      </c>
      <c r="R126" s="6">
        <f t="shared" si="23"/>
        <v>0</v>
      </c>
      <c r="S126" s="6">
        <f t="shared" si="24"/>
        <v>0.75</v>
      </c>
      <c r="T126" s="6">
        <f t="shared" si="25"/>
        <v>0.25</v>
      </c>
      <c r="U126">
        <f t="shared" si="26"/>
        <v>3</v>
      </c>
      <c r="V126" s="6">
        <f t="shared" si="27"/>
        <v>0.375</v>
      </c>
      <c r="W126">
        <f t="shared" si="28"/>
        <v>6</v>
      </c>
      <c r="X126" s="6">
        <f t="shared" si="29"/>
        <v>0.75</v>
      </c>
      <c r="Y126">
        <f t="shared" si="30"/>
        <v>5</v>
      </c>
      <c r="Z126" s="6">
        <f t="shared" si="31"/>
        <v>0.625</v>
      </c>
      <c r="AA126">
        <f t="shared" si="32"/>
        <v>2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2</v>
      </c>
      <c r="G127">
        <f>COUNTIF('2way'!$Q$3:$Q$7690,"=" &amp;B127) + COUNTIF('2way'!$R$3:$R$7690,"=" &amp;B127)</f>
        <v>8</v>
      </c>
      <c r="H127" s="6">
        <f t="shared" si="18"/>
        <v>0.125</v>
      </c>
      <c r="I127" s="6">
        <f t="shared" si="19"/>
        <v>0.375</v>
      </c>
      <c r="J127" s="6">
        <f t="shared" si="20"/>
        <v>0.25</v>
      </c>
      <c r="K127" s="6">
        <f t="shared" si="21"/>
        <v>0.25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3</v>
      </c>
      <c r="P127">
        <f>COUNTIF('2way'!$Q$3:$Q$7690,"=" &amp;B127) + COUNTIF('2way'!$R$3:$R$7690,"=" &amp;B127)</f>
        <v>8</v>
      </c>
      <c r="Q127" s="6">
        <f t="shared" si="22"/>
        <v>0</v>
      </c>
      <c r="R127" s="6">
        <f t="shared" si="23"/>
        <v>0.375</v>
      </c>
      <c r="S127" s="6">
        <f t="shared" si="24"/>
        <v>0.25</v>
      </c>
      <c r="T127" s="6">
        <f t="shared" si="25"/>
        <v>0.375</v>
      </c>
      <c r="U127">
        <f t="shared" si="26"/>
        <v>3</v>
      </c>
      <c r="V127" s="6">
        <f t="shared" si="27"/>
        <v>0.375</v>
      </c>
      <c r="W127">
        <f t="shared" si="28"/>
        <v>2</v>
      </c>
      <c r="X127" s="6">
        <f t="shared" si="29"/>
        <v>0.25</v>
      </c>
      <c r="Y127">
        <f t="shared" si="30"/>
        <v>5</v>
      </c>
      <c r="Z127" s="6">
        <f t="shared" si="31"/>
        <v>0.625</v>
      </c>
      <c r="AA127">
        <f t="shared" si="32"/>
        <v>6</v>
      </c>
      <c r="AB127" s="6">
        <f t="shared" si="33"/>
        <v>0.75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5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9</v>
      </c>
      <c r="H128" s="6">
        <f t="shared" si="18"/>
        <v>0.22222222222222221</v>
      </c>
      <c r="I128" s="6">
        <f t="shared" si="19"/>
        <v>0.22222222222222221</v>
      </c>
      <c r="J128" s="6">
        <f t="shared" si="20"/>
        <v>0.55555555555555558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6</v>
      </c>
      <c r="O128" s="69">
        <f>COUNTIFS('2way'!$N$3:$N$7690,"&gt;50%",'2way'!$Y$3:$Y$7690,"Y",'2way'!$Q$3:$Q$7690,"=" &amp;B128) +  COUNTIFS('2way'!$N$3:$N$7690,"&gt;50%",'2way'!$Y$3:$Y$7690,"Y",'2way'!$R$3:$R$7690,"=" &amp;B128)</f>
        <v>2</v>
      </c>
      <c r="P128">
        <f>COUNTIF('2way'!$Q$3:$Q$7690,"=" &amp;B128) + COUNTIF('2way'!$R$3:$R$7690,"=" &amp;B128)</f>
        <v>9</v>
      </c>
      <c r="Q128" s="6">
        <f t="shared" si="22"/>
        <v>0</v>
      </c>
      <c r="R128" s="6">
        <f t="shared" si="23"/>
        <v>0</v>
      </c>
      <c r="S128" s="6">
        <f t="shared" si="24"/>
        <v>0.66666666666666663</v>
      </c>
      <c r="T128" s="6">
        <f t="shared" si="25"/>
        <v>0.22222222222222221</v>
      </c>
      <c r="U128">
        <f t="shared" si="26"/>
        <v>7</v>
      </c>
      <c r="V128" s="6">
        <f t="shared" si="27"/>
        <v>0.77777777777777779</v>
      </c>
      <c r="W128">
        <f t="shared" si="28"/>
        <v>6</v>
      </c>
      <c r="X128" s="6">
        <f t="shared" si="29"/>
        <v>0.66666666666666663</v>
      </c>
      <c r="Y128">
        <f t="shared" si="30"/>
        <v>2</v>
      </c>
      <c r="Z128" s="6">
        <f t="shared" si="31"/>
        <v>0.22222222222222221</v>
      </c>
      <c r="AA128">
        <f t="shared" si="32"/>
        <v>2</v>
      </c>
      <c r="AB128" s="6">
        <f t="shared" si="33"/>
        <v>0.22222222222222221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9</v>
      </c>
      <c r="H129" s="6">
        <f t="shared" si="18"/>
        <v>0.22222222222222221</v>
      </c>
      <c r="I129" s="6">
        <f t="shared" si="19"/>
        <v>0.22222222222222221</v>
      </c>
      <c r="J129" s="6">
        <f t="shared" si="20"/>
        <v>0.44444444444444442</v>
      </c>
      <c r="K129" s="6">
        <f t="shared" si="21"/>
        <v>0.1111111111111111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9</v>
      </c>
      <c r="Q129" s="6">
        <f t="shared" si="22"/>
        <v>0</v>
      </c>
      <c r="R129" s="6">
        <f t="shared" si="23"/>
        <v>0.33333333333333331</v>
      </c>
      <c r="S129" s="6">
        <f t="shared" si="24"/>
        <v>0.33333333333333331</v>
      </c>
      <c r="T129" s="6">
        <f t="shared" si="25"/>
        <v>0.33333333333333331</v>
      </c>
      <c r="U129">
        <f t="shared" si="26"/>
        <v>6</v>
      </c>
      <c r="V129" s="6">
        <f t="shared" si="27"/>
        <v>0.66666666666666663</v>
      </c>
      <c r="W129">
        <f t="shared" si="28"/>
        <v>3</v>
      </c>
      <c r="X129" s="6">
        <f t="shared" si="29"/>
        <v>0.33333333333333331</v>
      </c>
      <c r="Y129">
        <f t="shared" si="30"/>
        <v>3</v>
      </c>
      <c r="Z129" s="6">
        <f t="shared" si="31"/>
        <v>0.33333333333333331</v>
      </c>
      <c r="AA129">
        <f t="shared" si="32"/>
        <v>6</v>
      </c>
      <c r="AB129" s="6">
        <f t="shared" si="33"/>
        <v>0.66666666666666663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9</v>
      </c>
      <c r="H130" s="6">
        <f t="shared" si="18"/>
        <v>0.1111111111111111</v>
      </c>
      <c r="I130" s="6">
        <f t="shared" si="19"/>
        <v>0.44444444444444442</v>
      </c>
      <c r="J130" s="6">
        <f t="shared" si="20"/>
        <v>0.22222222222222221</v>
      </c>
      <c r="K130" s="6">
        <f t="shared" si="21"/>
        <v>0.22222222222222221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6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9</v>
      </c>
      <c r="Q130" s="6">
        <f t="shared" si="22"/>
        <v>0.1111111111111111</v>
      </c>
      <c r="R130" s="6">
        <f t="shared" si="23"/>
        <v>0</v>
      </c>
      <c r="S130" s="6">
        <f t="shared" si="24"/>
        <v>0.66666666666666663</v>
      </c>
      <c r="T130" s="6">
        <f t="shared" si="25"/>
        <v>0.22222222222222221</v>
      </c>
      <c r="U130">
        <f t="shared" si="26"/>
        <v>3</v>
      </c>
      <c r="V130" s="6">
        <f t="shared" si="27"/>
        <v>0.33333333333333331</v>
      </c>
      <c r="W130">
        <f t="shared" si="28"/>
        <v>7</v>
      </c>
      <c r="X130" s="6">
        <f t="shared" si="29"/>
        <v>0.77777777777777779</v>
      </c>
      <c r="Y130">
        <f t="shared" si="30"/>
        <v>6</v>
      </c>
      <c r="Z130" s="6">
        <f t="shared" si="31"/>
        <v>0.66666666666666663</v>
      </c>
      <c r="AA130">
        <f t="shared" si="32"/>
        <v>2</v>
      </c>
      <c r="AB130" s="6">
        <f t="shared" si="33"/>
        <v>0.22222222222222221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8</v>
      </c>
      <c r="H131" s="6">
        <f t="shared" si="18"/>
        <v>0.25</v>
      </c>
      <c r="I131" s="6">
        <f t="shared" si="19"/>
        <v>0.5</v>
      </c>
      <c r="J131" s="6">
        <f t="shared" si="20"/>
        <v>0</v>
      </c>
      <c r="K131" s="6">
        <f t="shared" si="21"/>
        <v>0.25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1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8</v>
      </c>
      <c r="Q131" s="6">
        <f t="shared" si="22"/>
        <v>0</v>
      </c>
      <c r="R131" s="6">
        <f t="shared" si="23"/>
        <v>0.375</v>
      </c>
      <c r="S131" s="6">
        <f t="shared" si="24"/>
        <v>0.125</v>
      </c>
      <c r="T131" s="6">
        <f t="shared" si="25"/>
        <v>0.5</v>
      </c>
      <c r="U131">
        <f t="shared" si="26"/>
        <v>2</v>
      </c>
      <c r="V131" s="6">
        <f t="shared" si="27"/>
        <v>0.25</v>
      </c>
      <c r="W131">
        <f t="shared" si="28"/>
        <v>1</v>
      </c>
      <c r="X131" s="6">
        <f t="shared" si="29"/>
        <v>0.125</v>
      </c>
      <c r="Y131">
        <f t="shared" si="30"/>
        <v>6</v>
      </c>
      <c r="Z131" s="6">
        <f t="shared" si="31"/>
        <v>0.75</v>
      </c>
      <c r="AA131">
        <f t="shared" si="32"/>
        <v>7</v>
      </c>
      <c r="AB131" s="6">
        <f t="shared" si="33"/>
        <v>0.875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6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8</v>
      </c>
      <c r="H132" s="6">
        <f t="shared" ref="H132:H195" si="34">C132/G132</f>
        <v>0.125</v>
      </c>
      <c r="I132" s="6">
        <f t="shared" si="19"/>
        <v>0</v>
      </c>
      <c r="J132" s="6">
        <f t="shared" si="20"/>
        <v>0.75</v>
      </c>
      <c r="K132" s="6">
        <f t="shared" si="21"/>
        <v>0.125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6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8</v>
      </c>
      <c r="Q132" s="6">
        <f t="shared" si="22"/>
        <v>0.125</v>
      </c>
      <c r="R132" s="6">
        <f t="shared" si="23"/>
        <v>0</v>
      </c>
      <c r="S132" s="6">
        <f t="shared" si="24"/>
        <v>0.75</v>
      </c>
      <c r="T132" s="6">
        <f t="shared" si="25"/>
        <v>0.125</v>
      </c>
      <c r="U132">
        <f t="shared" si="26"/>
        <v>7</v>
      </c>
      <c r="V132" s="6">
        <f t="shared" si="27"/>
        <v>0.875</v>
      </c>
      <c r="W132">
        <f t="shared" si="28"/>
        <v>7</v>
      </c>
      <c r="X132" s="6">
        <f t="shared" si="29"/>
        <v>0.875</v>
      </c>
      <c r="Y132">
        <f t="shared" si="30"/>
        <v>1</v>
      </c>
      <c r="Z132" s="6">
        <f t="shared" si="31"/>
        <v>0.125</v>
      </c>
      <c r="AA132">
        <f t="shared" si="32"/>
        <v>1</v>
      </c>
      <c r="AB132" s="6">
        <f t="shared" si="33"/>
        <v>0.125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3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9</v>
      </c>
      <c r="H133" s="6">
        <f t="shared" si="34"/>
        <v>0.1111111111111111</v>
      </c>
      <c r="I133" s="6">
        <f t="shared" ref="I133:I196" si="35">D133/G133</f>
        <v>0.44444444444444442</v>
      </c>
      <c r="J133" s="6">
        <f t="shared" ref="J133:J196" si="36">E133/G133</f>
        <v>0.33333333333333331</v>
      </c>
      <c r="K133" s="6">
        <f t="shared" ref="K133:K196" si="37">F133/G133</f>
        <v>0.1111111111111111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5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9</v>
      </c>
      <c r="Q133" s="6">
        <f t="shared" ref="Q133:Q196" si="38">L133/P133</f>
        <v>0.1111111111111111</v>
      </c>
      <c r="R133" s="6">
        <f t="shared" ref="R133:R196" si="39">M133/P133</f>
        <v>0.22222222222222221</v>
      </c>
      <c r="S133" s="6">
        <f t="shared" ref="S133:S196" si="40">N133/P133</f>
        <v>0.55555555555555558</v>
      </c>
      <c r="T133" s="6">
        <f t="shared" ref="T133:T196" si="41">O133/P133</f>
        <v>0.1111111111111111</v>
      </c>
      <c r="U133">
        <f t="shared" ref="U133:U196" si="42">C133+E133</f>
        <v>4</v>
      </c>
      <c r="V133" s="6">
        <f t="shared" ref="V133:V196" si="43">U133/G133</f>
        <v>0.44444444444444442</v>
      </c>
      <c r="W133">
        <f t="shared" ref="W133:W196" si="44">L133+N133</f>
        <v>6</v>
      </c>
      <c r="X133" s="6">
        <f t="shared" ref="X133:X196" si="45">W133/P133</f>
        <v>0.66666666666666663</v>
      </c>
      <c r="Y133">
        <f t="shared" ref="Y133:Y196" si="46">D133+F133</f>
        <v>5</v>
      </c>
      <c r="Z133" s="6">
        <f t="shared" ref="Z133:Z196" si="47">Y133/G133</f>
        <v>0.55555555555555558</v>
      </c>
      <c r="AA133">
        <f t="shared" ref="AA133:AA196" si="48">M133+O133</f>
        <v>3</v>
      </c>
      <c r="AB133" s="6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8</v>
      </c>
      <c r="H134" s="6">
        <f t="shared" si="34"/>
        <v>0.125</v>
      </c>
      <c r="I134" s="6">
        <f t="shared" si="35"/>
        <v>0.125</v>
      </c>
      <c r="J134" s="6">
        <f t="shared" si="36"/>
        <v>0.375</v>
      </c>
      <c r="K134" s="6">
        <f t="shared" si="37"/>
        <v>0.375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8</v>
      </c>
      <c r="Q134" s="6">
        <f t="shared" si="38"/>
        <v>0</v>
      </c>
      <c r="R134" s="6">
        <f t="shared" si="39"/>
        <v>0</v>
      </c>
      <c r="S134" s="6">
        <f t="shared" si="40"/>
        <v>0.375</v>
      </c>
      <c r="T134" s="6">
        <f t="shared" si="41"/>
        <v>0.5</v>
      </c>
      <c r="U134">
        <f t="shared" si="42"/>
        <v>4</v>
      </c>
      <c r="V134" s="6">
        <f t="shared" si="43"/>
        <v>0.5</v>
      </c>
      <c r="W134">
        <f t="shared" si="44"/>
        <v>3</v>
      </c>
      <c r="X134" s="6">
        <f t="shared" si="45"/>
        <v>0.375</v>
      </c>
      <c r="Y134">
        <f t="shared" si="46"/>
        <v>4</v>
      </c>
      <c r="Z134" s="6">
        <f t="shared" si="47"/>
        <v>0.5</v>
      </c>
      <c r="AA134">
        <f t="shared" si="48"/>
        <v>4</v>
      </c>
      <c r="AB134" s="6">
        <f t="shared" si="49"/>
        <v>0.5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9</v>
      </c>
      <c r="H135" s="6">
        <f t="shared" si="34"/>
        <v>0.22222222222222221</v>
      </c>
      <c r="I135" s="6">
        <f t="shared" si="35"/>
        <v>0.33333333333333331</v>
      </c>
      <c r="J135" s="6">
        <f t="shared" si="36"/>
        <v>0.44444444444444442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9</v>
      </c>
      <c r="Q135" s="6">
        <f t="shared" si="38"/>
        <v>0.22222222222222221</v>
      </c>
      <c r="R135" s="6">
        <f t="shared" si="39"/>
        <v>0.22222222222222221</v>
      </c>
      <c r="S135" s="6">
        <f t="shared" si="40"/>
        <v>0.55555555555555558</v>
      </c>
      <c r="T135" s="6">
        <f t="shared" si="41"/>
        <v>0</v>
      </c>
      <c r="U135">
        <f t="shared" si="42"/>
        <v>6</v>
      </c>
      <c r="V135" s="6">
        <f t="shared" si="43"/>
        <v>0.66666666666666663</v>
      </c>
      <c r="W135">
        <f t="shared" si="44"/>
        <v>7</v>
      </c>
      <c r="X135" s="6">
        <f t="shared" si="45"/>
        <v>0.77777777777777779</v>
      </c>
      <c r="Y135">
        <f t="shared" si="46"/>
        <v>3</v>
      </c>
      <c r="Z135" s="6">
        <f t="shared" si="47"/>
        <v>0.33333333333333331</v>
      </c>
      <c r="AA135">
        <f t="shared" si="48"/>
        <v>2</v>
      </c>
      <c r="AB135" s="6">
        <f t="shared" si="49"/>
        <v>0.22222222222222221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5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9</v>
      </c>
      <c r="H136" s="6">
        <f t="shared" si="34"/>
        <v>0.22222222222222221</v>
      </c>
      <c r="I136" s="6">
        <f t="shared" si="35"/>
        <v>0.1111111111111111</v>
      </c>
      <c r="J136" s="6">
        <f t="shared" si="36"/>
        <v>0.55555555555555558</v>
      </c>
      <c r="K136" s="6">
        <f t="shared" si="37"/>
        <v>0.1111111111111111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6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9</v>
      </c>
      <c r="Q136" s="6">
        <f t="shared" si="38"/>
        <v>0.1111111111111111</v>
      </c>
      <c r="R136" s="6">
        <f t="shared" si="39"/>
        <v>0</v>
      </c>
      <c r="S136" s="6">
        <f t="shared" si="40"/>
        <v>0.66666666666666663</v>
      </c>
      <c r="T136" s="6">
        <f t="shared" si="41"/>
        <v>0.22222222222222221</v>
      </c>
      <c r="U136">
        <f t="shared" si="42"/>
        <v>7</v>
      </c>
      <c r="V136" s="6">
        <f t="shared" si="43"/>
        <v>0.77777777777777779</v>
      </c>
      <c r="W136">
        <f t="shared" si="44"/>
        <v>7</v>
      </c>
      <c r="X136" s="6">
        <f t="shared" si="45"/>
        <v>0.77777777777777779</v>
      </c>
      <c r="Y136">
        <f t="shared" si="46"/>
        <v>2</v>
      </c>
      <c r="Z136" s="6">
        <f t="shared" si="47"/>
        <v>0.22222222222222221</v>
      </c>
      <c r="AA136">
        <f t="shared" si="48"/>
        <v>2</v>
      </c>
      <c r="AB136" s="6">
        <f t="shared" si="49"/>
        <v>0.22222222222222221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1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9</v>
      </c>
      <c r="H137" s="6">
        <f t="shared" si="34"/>
        <v>0.44444444444444442</v>
      </c>
      <c r="I137" s="6">
        <f t="shared" si="35"/>
        <v>0.22222222222222221</v>
      </c>
      <c r="J137" s="6">
        <f t="shared" si="36"/>
        <v>0.1111111111111111</v>
      </c>
      <c r="K137" s="6">
        <f t="shared" si="37"/>
        <v>0.22222222222222221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2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9</v>
      </c>
      <c r="Q137" s="6">
        <f t="shared" si="38"/>
        <v>0</v>
      </c>
      <c r="R137" s="6">
        <f t="shared" si="39"/>
        <v>0.1111111111111111</v>
      </c>
      <c r="S137" s="6">
        <f t="shared" si="40"/>
        <v>0.22222222222222221</v>
      </c>
      <c r="T137" s="6">
        <f t="shared" si="41"/>
        <v>0.66666666666666663</v>
      </c>
      <c r="U137">
        <f t="shared" si="42"/>
        <v>5</v>
      </c>
      <c r="V137" s="6">
        <f t="shared" si="43"/>
        <v>0.55555555555555558</v>
      </c>
      <c r="W137">
        <f t="shared" si="44"/>
        <v>2</v>
      </c>
      <c r="X137" s="6">
        <f t="shared" si="45"/>
        <v>0.22222222222222221</v>
      </c>
      <c r="Y137">
        <f t="shared" si="46"/>
        <v>4</v>
      </c>
      <c r="Z137" s="6">
        <f t="shared" si="47"/>
        <v>0.44444444444444442</v>
      </c>
      <c r="AA137">
        <f t="shared" si="48"/>
        <v>7</v>
      </c>
      <c r="AB137" s="6">
        <f t="shared" si="49"/>
        <v>0.77777777777777779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3</v>
      </c>
      <c r="G138">
        <f>COUNTIF('2way'!$Q$3:$Q$7690,"=" &amp;B138) + COUNTIF('2way'!$R$3:$R$7690,"=" &amp;B138)</f>
        <v>8</v>
      </c>
      <c r="H138" s="6">
        <f t="shared" si="34"/>
        <v>0.375</v>
      </c>
      <c r="I138" s="6">
        <f t="shared" si="35"/>
        <v>0</v>
      </c>
      <c r="J138" s="6">
        <f t="shared" si="36"/>
        <v>0.25</v>
      </c>
      <c r="K138" s="6">
        <f t="shared" si="37"/>
        <v>0.375</v>
      </c>
      <c r="L138" s="69">
        <f>COUNTIFS('2way'!$M$3:$M$7690,"&gt;50%",'2way'!$Y$3:$Y$7690,"Y",'2way'!$Q$3:$Q$7690,"=" &amp;B138) +  COUNTIFS('2way'!$M$3:$M$7690,"&gt;50%",'2way'!$Y$3:$Y$7690,"Y",'2way'!$R$3:$R$7690,"=" &amp;B138)</f>
        <v>6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8</v>
      </c>
      <c r="Q138" s="6">
        <f t="shared" si="38"/>
        <v>0.75</v>
      </c>
      <c r="R138" s="6">
        <f t="shared" si="39"/>
        <v>0.25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0.625</v>
      </c>
      <c r="W138">
        <f t="shared" si="44"/>
        <v>6</v>
      </c>
      <c r="X138" s="6">
        <f t="shared" si="45"/>
        <v>0.75</v>
      </c>
      <c r="Y138">
        <f t="shared" si="46"/>
        <v>3</v>
      </c>
      <c r="Z138" s="6">
        <f t="shared" si="47"/>
        <v>0.375</v>
      </c>
      <c r="AA138">
        <f t="shared" si="48"/>
        <v>2</v>
      </c>
      <c r="AB138" s="6">
        <f t="shared" si="49"/>
        <v>0.25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4</v>
      </c>
      <c r="F139" s="6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10</v>
      </c>
      <c r="H139" s="6">
        <f t="shared" si="34"/>
        <v>0.1</v>
      </c>
      <c r="I139" s="6">
        <f t="shared" si="35"/>
        <v>0</v>
      </c>
      <c r="J139" s="6">
        <f t="shared" si="36"/>
        <v>0.4</v>
      </c>
      <c r="K139" s="6">
        <f t="shared" si="37"/>
        <v>0.4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5</v>
      </c>
      <c r="O139" s="69">
        <f>COUNTIFS('2way'!$N$3:$N$7690,"&gt;50%",'2way'!$Y$3:$Y$7690,"Y",'2way'!$Q$3:$Q$7690,"=" &amp;B139) +  COUNTIFS('2way'!$N$3:$N$7690,"&gt;50%",'2way'!$Y$3:$Y$7690,"Y",'2way'!$R$3:$R$7690,"=" &amp;B139)</f>
        <v>5</v>
      </c>
      <c r="P139">
        <f>COUNTIF('2way'!$Q$3:$Q$7690,"=" &amp;B139) + COUNTIF('2way'!$R$3:$R$7690,"=" &amp;B139)</f>
        <v>10</v>
      </c>
      <c r="Q139" s="6">
        <f t="shared" si="38"/>
        <v>0</v>
      </c>
      <c r="R139" s="6">
        <f t="shared" si="39"/>
        <v>0</v>
      </c>
      <c r="S139" s="6">
        <f t="shared" si="40"/>
        <v>0.5</v>
      </c>
      <c r="T139" s="6">
        <f t="shared" si="41"/>
        <v>0.5</v>
      </c>
      <c r="U139">
        <f t="shared" si="42"/>
        <v>5</v>
      </c>
      <c r="V139" s="6">
        <f t="shared" si="43"/>
        <v>0.5</v>
      </c>
      <c r="W139">
        <f t="shared" si="44"/>
        <v>5</v>
      </c>
      <c r="X139" s="6">
        <f t="shared" si="45"/>
        <v>0.5</v>
      </c>
      <c r="Y139">
        <f t="shared" si="46"/>
        <v>4</v>
      </c>
      <c r="Z139" s="6">
        <f t="shared" si="47"/>
        <v>0.4</v>
      </c>
      <c r="AA139">
        <f t="shared" si="48"/>
        <v>5</v>
      </c>
      <c r="AB139" s="6">
        <f t="shared" si="49"/>
        <v>0.5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8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11</v>
      </c>
      <c r="H140" s="6">
        <f t="shared" si="34"/>
        <v>0</v>
      </c>
      <c r="I140" s="6">
        <f t="shared" si="35"/>
        <v>0</v>
      </c>
      <c r="J140" s="6">
        <f t="shared" si="36"/>
        <v>0.72727272727272729</v>
      </c>
      <c r="K140" s="6">
        <f t="shared" si="37"/>
        <v>9.0909090909090912E-2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10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11</v>
      </c>
      <c r="Q140" s="6">
        <f t="shared" si="38"/>
        <v>0</v>
      </c>
      <c r="R140" s="6">
        <f t="shared" si="39"/>
        <v>0</v>
      </c>
      <c r="S140" s="6">
        <f t="shared" si="40"/>
        <v>0.90909090909090906</v>
      </c>
      <c r="T140" s="6">
        <f t="shared" si="41"/>
        <v>9.0909090909090912E-2</v>
      </c>
      <c r="U140">
        <f t="shared" si="42"/>
        <v>8</v>
      </c>
      <c r="V140" s="6">
        <f t="shared" si="43"/>
        <v>0.72727272727272729</v>
      </c>
      <c r="W140">
        <f t="shared" si="44"/>
        <v>10</v>
      </c>
      <c r="X140" s="6">
        <f t="shared" si="45"/>
        <v>0.90909090909090906</v>
      </c>
      <c r="Y140">
        <f t="shared" si="46"/>
        <v>1</v>
      </c>
      <c r="Z140" s="6">
        <f t="shared" si="47"/>
        <v>9.0909090909090912E-2</v>
      </c>
      <c r="AA140">
        <f t="shared" si="48"/>
        <v>1</v>
      </c>
      <c r="AB140" s="6">
        <f t="shared" si="49"/>
        <v>9.0909090909090912E-2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2</v>
      </c>
      <c r="F141" s="69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10</v>
      </c>
      <c r="H141" s="6">
        <f t="shared" si="34"/>
        <v>0</v>
      </c>
      <c r="I141" s="6">
        <f t="shared" si="35"/>
        <v>0</v>
      </c>
      <c r="J141" s="6">
        <f t="shared" si="36"/>
        <v>0.2</v>
      </c>
      <c r="K141" s="6">
        <f t="shared" si="37"/>
        <v>0.1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7</v>
      </c>
      <c r="O141" s="69">
        <f>COUNTIFS('2way'!$N$3:$N$7690,"&gt;50%",'2way'!$Y$3:$Y$7690,"Y",'2way'!$Q$3:$Q$7690,"=" &amp;B141) +  COUNTIFS('2way'!$N$3:$N$7690,"&gt;50%",'2way'!$Y$3:$Y$7690,"Y",'2way'!$R$3:$R$7690,"=" &amp;B141)</f>
        <v>3</v>
      </c>
      <c r="P141">
        <f>COUNTIF('2way'!$Q$3:$Q$7690,"=" &amp;B141) + COUNTIF('2way'!$R$3:$R$7690,"=" &amp;B141)</f>
        <v>10</v>
      </c>
      <c r="Q141" s="6">
        <f t="shared" si="38"/>
        <v>0</v>
      </c>
      <c r="R141" s="6">
        <f t="shared" si="39"/>
        <v>0</v>
      </c>
      <c r="S141" s="6">
        <f t="shared" si="40"/>
        <v>0.7</v>
      </c>
      <c r="T141" s="6">
        <f t="shared" si="41"/>
        <v>0.3</v>
      </c>
      <c r="U141">
        <f t="shared" si="42"/>
        <v>2</v>
      </c>
      <c r="V141" s="6">
        <f t="shared" si="43"/>
        <v>0.2</v>
      </c>
      <c r="W141">
        <f t="shared" si="44"/>
        <v>7</v>
      </c>
      <c r="X141" s="6">
        <f t="shared" si="45"/>
        <v>0.7</v>
      </c>
      <c r="Y141">
        <f t="shared" si="46"/>
        <v>1</v>
      </c>
      <c r="Z141" s="6">
        <f t="shared" si="47"/>
        <v>0.1</v>
      </c>
      <c r="AA141">
        <f t="shared" si="48"/>
        <v>3</v>
      </c>
      <c r="AB141" s="6">
        <f t="shared" si="49"/>
        <v>0.3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4</v>
      </c>
      <c r="F142" s="69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10</v>
      </c>
      <c r="H142" s="6">
        <f t="shared" si="34"/>
        <v>0.1</v>
      </c>
      <c r="I142" s="6">
        <f t="shared" si="35"/>
        <v>0.1</v>
      </c>
      <c r="J142" s="6">
        <f t="shared" si="36"/>
        <v>0.4</v>
      </c>
      <c r="K142" s="6">
        <f t="shared" si="37"/>
        <v>0.3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6</v>
      </c>
      <c r="O142" s="69">
        <f>COUNTIFS('2way'!$N$3:$N$7690,"&gt;50%",'2way'!$Y$3:$Y$7690,"Y",'2way'!$Q$3:$Q$7690,"=" &amp;B142) +  COUNTIFS('2way'!$N$3:$N$7690,"&gt;50%",'2way'!$Y$3:$Y$7690,"Y",'2way'!$R$3:$R$7690,"=" &amp;B142)</f>
        <v>4</v>
      </c>
      <c r="P142">
        <f>COUNTIF('2way'!$Q$3:$Q$7690,"=" &amp;B142) + COUNTIF('2way'!$R$3:$R$7690,"=" &amp;B142)</f>
        <v>10</v>
      </c>
      <c r="Q142" s="6">
        <f t="shared" si="38"/>
        <v>0</v>
      </c>
      <c r="R142" s="6">
        <f t="shared" si="39"/>
        <v>0</v>
      </c>
      <c r="S142" s="6">
        <f t="shared" si="40"/>
        <v>0.6</v>
      </c>
      <c r="T142" s="6">
        <f t="shared" si="41"/>
        <v>0.4</v>
      </c>
      <c r="U142">
        <f t="shared" si="42"/>
        <v>5</v>
      </c>
      <c r="V142" s="6">
        <f t="shared" si="43"/>
        <v>0.5</v>
      </c>
      <c r="W142">
        <f t="shared" si="44"/>
        <v>6</v>
      </c>
      <c r="X142" s="6">
        <f t="shared" si="45"/>
        <v>0.6</v>
      </c>
      <c r="Y142">
        <f t="shared" si="46"/>
        <v>4</v>
      </c>
      <c r="Z142" s="6">
        <f t="shared" si="47"/>
        <v>0.4</v>
      </c>
      <c r="AA142">
        <f t="shared" si="48"/>
        <v>4</v>
      </c>
      <c r="AB142" s="6">
        <f t="shared" si="49"/>
        <v>0.4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4</v>
      </c>
      <c r="F143" s="69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10</v>
      </c>
      <c r="H143" s="6">
        <f t="shared" si="34"/>
        <v>0.2</v>
      </c>
      <c r="I143" s="6">
        <f t="shared" si="35"/>
        <v>0.2</v>
      </c>
      <c r="J143" s="6">
        <f t="shared" si="36"/>
        <v>0.4</v>
      </c>
      <c r="K143" s="6">
        <f t="shared" si="37"/>
        <v>0.2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6</v>
      </c>
      <c r="O143" s="69">
        <f>COUNTIFS('2way'!$N$3:$N$7690,"&gt;50%",'2way'!$Y$3:$Y$7690,"Y",'2way'!$Q$3:$Q$7690,"=" &amp;B143) +  COUNTIFS('2way'!$N$3:$N$7690,"&gt;50%",'2way'!$Y$3:$Y$7690,"Y",'2way'!$R$3:$R$7690,"=" &amp;B143)</f>
        <v>4</v>
      </c>
      <c r="P143">
        <f>COUNTIF('2way'!$Q$3:$Q$7690,"=" &amp;B143) + COUNTIF('2way'!$R$3:$R$7690,"=" &amp;B143)</f>
        <v>10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6</v>
      </c>
      <c r="V143" s="6">
        <f t="shared" si="43"/>
        <v>0.6</v>
      </c>
      <c r="W143">
        <f t="shared" si="44"/>
        <v>6</v>
      </c>
      <c r="X143" s="6">
        <f t="shared" si="45"/>
        <v>0.6</v>
      </c>
      <c r="Y143">
        <f t="shared" si="46"/>
        <v>4</v>
      </c>
      <c r="Z143" s="6">
        <f t="shared" si="47"/>
        <v>0.4</v>
      </c>
      <c r="AA143">
        <f t="shared" si="48"/>
        <v>4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3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10</v>
      </c>
      <c r="H144" s="6">
        <f t="shared" si="34"/>
        <v>0</v>
      </c>
      <c r="I144" s="6">
        <f t="shared" si="35"/>
        <v>0.1</v>
      </c>
      <c r="J144" s="6">
        <f t="shared" si="36"/>
        <v>0.3</v>
      </c>
      <c r="K144" s="6">
        <f t="shared" si="37"/>
        <v>0.5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5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10</v>
      </c>
      <c r="Q144" s="6">
        <f t="shared" si="38"/>
        <v>0</v>
      </c>
      <c r="R144" s="6">
        <f t="shared" si="39"/>
        <v>0</v>
      </c>
      <c r="S144" s="6">
        <f t="shared" si="40"/>
        <v>0.5</v>
      </c>
      <c r="T144" s="6">
        <f t="shared" si="41"/>
        <v>0.5</v>
      </c>
      <c r="U144">
        <f t="shared" si="42"/>
        <v>3</v>
      </c>
      <c r="V144" s="6">
        <f t="shared" si="43"/>
        <v>0.3</v>
      </c>
      <c r="W144">
        <f t="shared" si="44"/>
        <v>5</v>
      </c>
      <c r="X144" s="6">
        <f t="shared" si="45"/>
        <v>0.5</v>
      </c>
      <c r="Y144">
        <f t="shared" si="46"/>
        <v>6</v>
      </c>
      <c r="Z144" s="6">
        <f t="shared" si="47"/>
        <v>0.6</v>
      </c>
      <c r="AA144">
        <f t="shared" si="48"/>
        <v>5</v>
      </c>
      <c r="AB144" s="6">
        <f t="shared" si="49"/>
        <v>0.5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10</v>
      </c>
      <c r="H145" s="6">
        <f t="shared" si="34"/>
        <v>0.1</v>
      </c>
      <c r="I145" s="6">
        <f t="shared" si="35"/>
        <v>0.1</v>
      </c>
      <c r="J145" s="6">
        <f t="shared" si="36"/>
        <v>0.5</v>
      </c>
      <c r="K145" s="6">
        <f t="shared" si="37"/>
        <v>0.2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10</v>
      </c>
      <c r="Q145" s="6">
        <f t="shared" si="38"/>
        <v>0</v>
      </c>
      <c r="R145" s="6">
        <f t="shared" si="39"/>
        <v>0</v>
      </c>
      <c r="S145" s="6">
        <f t="shared" si="40"/>
        <v>0.7</v>
      </c>
      <c r="T145" s="6">
        <f t="shared" si="41"/>
        <v>0.3</v>
      </c>
      <c r="U145">
        <f t="shared" si="42"/>
        <v>6</v>
      </c>
      <c r="V145" s="6">
        <f t="shared" si="43"/>
        <v>0.6</v>
      </c>
      <c r="W145">
        <f t="shared" si="44"/>
        <v>7</v>
      </c>
      <c r="X145" s="6">
        <f t="shared" si="45"/>
        <v>0.7</v>
      </c>
      <c r="Y145">
        <f t="shared" si="46"/>
        <v>3</v>
      </c>
      <c r="Z145" s="6">
        <f t="shared" si="47"/>
        <v>0.3</v>
      </c>
      <c r="AA145">
        <f t="shared" si="48"/>
        <v>3</v>
      </c>
      <c r="AB145" s="6">
        <f t="shared" si="49"/>
        <v>0.3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4</v>
      </c>
      <c r="F146" s="69">
        <f>COUNTIFS('2way'!$B$3:$B$7690,"&gt;50%",'2way'!$Y$3:$Y$7690,"Y",'2way'!$Q$3:$Q$7690,"=" &amp;B146) +  COUNTIFS('2way'!$B$3:$B$7690,"&gt;50%",'2way'!$Y$3:$Y$7690,"Y",'2way'!$R$3:$R$7690,"=" &amp;B146)</f>
        <v>4</v>
      </c>
      <c r="G146">
        <f>COUNTIF('2way'!$Q$3:$Q$7690,"=" &amp;B146) + COUNTIF('2way'!$R$3:$R$7690,"=" &amp;B146)</f>
        <v>10</v>
      </c>
      <c r="H146" s="6">
        <f t="shared" si="34"/>
        <v>0</v>
      </c>
      <c r="I146" s="6">
        <f t="shared" si="35"/>
        <v>0.1</v>
      </c>
      <c r="J146" s="6">
        <f t="shared" si="36"/>
        <v>0.4</v>
      </c>
      <c r="K146" s="6">
        <f t="shared" si="37"/>
        <v>0.4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6</v>
      </c>
      <c r="O146" s="69">
        <f>COUNTIFS('2way'!$N$3:$N$7690,"&gt;50%",'2way'!$Y$3:$Y$7690,"Y",'2way'!$Q$3:$Q$7690,"=" &amp;B146) +  COUNTIFS('2way'!$N$3:$N$7690,"&gt;50%",'2way'!$Y$3:$Y$7690,"Y",'2way'!$R$3:$R$7690,"=" &amp;B146)</f>
        <v>4</v>
      </c>
      <c r="P146">
        <f>COUNTIF('2way'!$Q$3:$Q$7690,"=" &amp;B146) + COUNTIF('2way'!$R$3:$R$7690,"=" &amp;B146)</f>
        <v>10</v>
      </c>
      <c r="Q146" s="6">
        <f t="shared" si="38"/>
        <v>0</v>
      </c>
      <c r="R146" s="6">
        <f t="shared" si="39"/>
        <v>0</v>
      </c>
      <c r="S146" s="6">
        <f t="shared" si="40"/>
        <v>0.6</v>
      </c>
      <c r="T146" s="6">
        <f t="shared" si="41"/>
        <v>0.4</v>
      </c>
      <c r="U146">
        <f t="shared" si="42"/>
        <v>4</v>
      </c>
      <c r="V146" s="6">
        <f t="shared" si="43"/>
        <v>0.4</v>
      </c>
      <c r="W146">
        <f t="shared" si="44"/>
        <v>6</v>
      </c>
      <c r="X146" s="6">
        <f t="shared" si="45"/>
        <v>0.6</v>
      </c>
      <c r="Y146">
        <f t="shared" si="46"/>
        <v>5</v>
      </c>
      <c r="Z146" s="6">
        <f t="shared" si="47"/>
        <v>0.5</v>
      </c>
      <c r="AA146">
        <f t="shared" si="48"/>
        <v>4</v>
      </c>
      <c r="AB146" s="6">
        <f t="shared" si="49"/>
        <v>0.4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3</v>
      </c>
      <c r="F147" s="69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10</v>
      </c>
      <c r="H147" s="6">
        <f t="shared" si="34"/>
        <v>0.3</v>
      </c>
      <c r="I147" s="6">
        <f t="shared" si="35"/>
        <v>0</v>
      </c>
      <c r="J147" s="6">
        <f t="shared" si="36"/>
        <v>0.3</v>
      </c>
      <c r="K147" s="6">
        <f t="shared" si="37"/>
        <v>0.2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5</v>
      </c>
      <c r="O147" s="69">
        <f>COUNTIFS('2way'!$N$3:$N$7690,"&gt;50%",'2way'!$Y$3:$Y$7690,"Y",'2way'!$Q$3:$Q$7690,"=" &amp;B147) +  COUNTIFS('2way'!$N$3:$N$7690,"&gt;50%",'2way'!$Y$3:$Y$7690,"Y",'2way'!$R$3:$R$7690,"=" &amp;B147)</f>
        <v>5</v>
      </c>
      <c r="P147">
        <f>COUNTIF('2way'!$Q$3:$Q$7690,"=" &amp;B147) + COUNTIF('2way'!$R$3:$R$7690,"=" &amp;B147)</f>
        <v>10</v>
      </c>
      <c r="Q147" s="6">
        <f t="shared" si="38"/>
        <v>0</v>
      </c>
      <c r="R147" s="6">
        <f t="shared" si="39"/>
        <v>0</v>
      </c>
      <c r="S147" s="6">
        <f t="shared" si="40"/>
        <v>0.5</v>
      </c>
      <c r="T147" s="6">
        <f t="shared" si="41"/>
        <v>0.5</v>
      </c>
      <c r="U147">
        <f t="shared" si="42"/>
        <v>6</v>
      </c>
      <c r="V147" s="6">
        <f t="shared" si="43"/>
        <v>0.6</v>
      </c>
      <c r="W147">
        <f t="shared" si="44"/>
        <v>5</v>
      </c>
      <c r="X147" s="6">
        <f t="shared" si="45"/>
        <v>0.5</v>
      </c>
      <c r="Y147">
        <f t="shared" si="46"/>
        <v>2</v>
      </c>
      <c r="Z147" s="6">
        <f t="shared" si="47"/>
        <v>0.2</v>
      </c>
      <c r="AA147">
        <f t="shared" si="48"/>
        <v>5</v>
      </c>
      <c r="AB147" s="6">
        <f t="shared" si="49"/>
        <v>0.5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7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10</v>
      </c>
      <c r="H148" s="6">
        <f t="shared" si="34"/>
        <v>0</v>
      </c>
      <c r="I148" s="6">
        <f t="shared" si="35"/>
        <v>0</v>
      </c>
      <c r="J148" s="6">
        <f t="shared" si="36"/>
        <v>0.7</v>
      </c>
      <c r="K148" s="6">
        <f t="shared" si="37"/>
        <v>0.2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7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10</v>
      </c>
      <c r="Q148" s="6">
        <f t="shared" si="38"/>
        <v>0</v>
      </c>
      <c r="R148" s="6">
        <f t="shared" si="39"/>
        <v>0</v>
      </c>
      <c r="S148" s="6">
        <f t="shared" si="40"/>
        <v>0.7</v>
      </c>
      <c r="T148" s="6">
        <f t="shared" si="41"/>
        <v>0.3</v>
      </c>
      <c r="U148">
        <f t="shared" si="42"/>
        <v>7</v>
      </c>
      <c r="V148" s="6">
        <f t="shared" si="43"/>
        <v>0.7</v>
      </c>
      <c r="W148">
        <f t="shared" si="44"/>
        <v>7</v>
      </c>
      <c r="X148" s="6">
        <f t="shared" si="45"/>
        <v>0.7</v>
      </c>
      <c r="Y148">
        <f t="shared" si="46"/>
        <v>2</v>
      </c>
      <c r="Z148" s="6">
        <f t="shared" si="47"/>
        <v>0.2</v>
      </c>
      <c r="AA148">
        <f t="shared" si="48"/>
        <v>3</v>
      </c>
      <c r="AB148" s="6">
        <f t="shared" si="49"/>
        <v>0.3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4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11</v>
      </c>
      <c r="H149" s="6">
        <f t="shared" si="34"/>
        <v>0.36363636363636365</v>
      </c>
      <c r="I149" s="6">
        <f t="shared" si="35"/>
        <v>0</v>
      </c>
      <c r="J149" s="6">
        <f t="shared" si="36"/>
        <v>0.36363636363636365</v>
      </c>
      <c r="K149" s="6">
        <f t="shared" si="37"/>
        <v>0.18181818181818182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6</v>
      </c>
      <c r="P149">
        <f>COUNTIF('2way'!$Q$3:$Q$7690,"=" &amp;B149) + COUNTIF('2way'!$R$3:$R$7690,"=" &amp;B149)</f>
        <v>11</v>
      </c>
      <c r="Q149" s="6">
        <f t="shared" si="38"/>
        <v>0</v>
      </c>
      <c r="R149" s="6">
        <f t="shared" si="39"/>
        <v>0</v>
      </c>
      <c r="S149" s="6">
        <f t="shared" si="40"/>
        <v>0.45454545454545453</v>
      </c>
      <c r="T149" s="6">
        <f t="shared" si="41"/>
        <v>0.54545454545454541</v>
      </c>
      <c r="U149">
        <f t="shared" si="42"/>
        <v>8</v>
      </c>
      <c r="V149" s="6">
        <f t="shared" si="43"/>
        <v>0.72727272727272729</v>
      </c>
      <c r="W149">
        <f t="shared" si="44"/>
        <v>5</v>
      </c>
      <c r="X149" s="6">
        <f t="shared" si="45"/>
        <v>0.45454545454545453</v>
      </c>
      <c r="Y149">
        <f t="shared" si="46"/>
        <v>2</v>
      </c>
      <c r="Z149" s="6">
        <f t="shared" si="47"/>
        <v>0.18181818181818182</v>
      </c>
      <c r="AA149">
        <f t="shared" si="48"/>
        <v>6</v>
      </c>
      <c r="AB149" s="6">
        <f t="shared" si="49"/>
        <v>0.54545454545454541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8</v>
      </c>
      <c r="F150" s="69">
        <f>COUNTIFS('2way'!$B$3:$B$7690,"&gt;50%",'2way'!$Y$3:$Y$7690,"Y",'2way'!$Q$3:$Q$7690,"=" &amp;B150) +  COUNTIFS('2way'!$B$3:$B$7690,"&gt;50%",'2way'!$Y$3:$Y$7690,"Y",'2way'!$R$3:$R$7690,"=" &amp;B150)</f>
        <v>1</v>
      </c>
      <c r="G150">
        <f>COUNTIF('2way'!$Q$3:$Q$7690,"=" &amp;B150) + COUNTIF('2way'!$R$3:$R$7690,"=" &amp;B150)</f>
        <v>10</v>
      </c>
      <c r="H150" s="6">
        <f t="shared" si="34"/>
        <v>0</v>
      </c>
      <c r="I150" s="6">
        <f t="shared" si="35"/>
        <v>0</v>
      </c>
      <c r="J150" s="6">
        <f t="shared" si="36"/>
        <v>0.8</v>
      </c>
      <c r="K150" s="6">
        <f t="shared" si="37"/>
        <v>0.1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8</v>
      </c>
      <c r="O150" s="69">
        <f>COUNTIFS('2way'!$N$3:$N$7690,"&gt;50%",'2way'!$Y$3:$Y$7690,"Y",'2way'!$Q$3:$Q$7690,"=" &amp;B150) +  COUNTIFS('2way'!$N$3:$N$7690,"&gt;50%",'2way'!$Y$3:$Y$7690,"Y",'2way'!$R$3:$R$7690,"=" &amp;B150)</f>
        <v>2</v>
      </c>
      <c r="P150">
        <f>COUNTIF('2way'!$Q$3:$Q$7690,"=" &amp;B150) + COUNTIF('2way'!$R$3:$R$7690,"=" &amp;B150)</f>
        <v>10</v>
      </c>
      <c r="Q150" s="6">
        <f t="shared" si="38"/>
        <v>0</v>
      </c>
      <c r="R150" s="6">
        <f t="shared" si="39"/>
        <v>0</v>
      </c>
      <c r="S150" s="6">
        <f t="shared" si="40"/>
        <v>0.8</v>
      </c>
      <c r="T150" s="6">
        <f t="shared" si="41"/>
        <v>0.2</v>
      </c>
      <c r="U150">
        <f t="shared" si="42"/>
        <v>8</v>
      </c>
      <c r="V150" s="6">
        <f t="shared" si="43"/>
        <v>0.8</v>
      </c>
      <c r="W150">
        <f t="shared" si="44"/>
        <v>8</v>
      </c>
      <c r="X150" s="6">
        <f t="shared" si="45"/>
        <v>0.8</v>
      </c>
      <c r="Y150">
        <f t="shared" si="46"/>
        <v>1</v>
      </c>
      <c r="Z150" s="6">
        <f t="shared" si="47"/>
        <v>0.1</v>
      </c>
      <c r="AA150">
        <f t="shared" si="48"/>
        <v>2</v>
      </c>
      <c r="AB150" s="6">
        <f t="shared" si="49"/>
        <v>0.2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4</v>
      </c>
      <c r="G151">
        <f>COUNTIF('2way'!$Q$3:$Q$7690,"=" &amp;B151) + COUNTIF('2way'!$R$3:$R$7690,"=" &amp;B151)</f>
        <v>10</v>
      </c>
      <c r="H151" s="6">
        <f t="shared" si="34"/>
        <v>0.1</v>
      </c>
      <c r="I151" s="6">
        <f t="shared" si="35"/>
        <v>0.1</v>
      </c>
      <c r="J151" s="6">
        <f t="shared" si="36"/>
        <v>0.3</v>
      </c>
      <c r="K151" s="6">
        <f t="shared" si="37"/>
        <v>0.4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4</v>
      </c>
      <c r="O151" s="69">
        <f>COUNTIFS('2way'!$N$3:$N$7690,"&gt;50%",'2way'!$Y$3:$Y$7690,"Y",'2way'!$Q$3:$Q$7690,"=" &amp;B151) +  COUNTIFS('2way'!$N$3:$N$7690,"&gt;50%",'2way'!$Y$3:$Y$7690,"Y",'2way'!$R$3:$R$7690,"=" &amp;B151)</f>
        <v>6</v>
      </c>
      <c r="P151">
        <f>COUNTIF('2way'!$Q$3:$Q$7690,"=" &amp;B151) + COUNTIF('2way'!$R$3:$R$7690,"=" &amp;B151)</f>
        <v>10</v>
      </c>
      <c r="Q151" s="6">
        <f t="shared" si="38"/>
        <v>0</v>
      </c>
      <c r="R151" s="6">
        <f t="shared" si="39"/>
        <v>0</v>
      </c>
      <c r="S151" s="6">
        <f t="shared" si="40"/>
        <v>0.4</v>
      </c>
      <c r="T151" s="6">
        <f t="shared" si="41"/>
        <v>0.6</v>
      </c>
      <c r="U151">
        <f t="shared" si="42"/>
        <v>4</v>
      </c>
      <c r="V151" s="6">
        <f t="shared" si="43"/>
        <v>0.4</v>
      </c>
      <c r="W151">
        <f t="shared" si="44"/>
        <v>4</v>
      </c>
      <c r="X151" s="6">
        <f t="shared" si="45"/>
        <v>0.4</v>
      </c>
      <c r="Y151">
        <f t="shared" si="46"/>
        <v>5</v>
      </c>
      <c r="Z151" s="6">
        <f t="shared" si="47"/>
        <v>0.5</v>
      </c>
      <c r="AA151">
        <f t="shared" si="48"/>
        <v>6</v>
      </c>
      <c r="AB151" s="6">
        <f t="shared" si="49"/>
        <v>0.6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5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10</v>
      </c>
      <c r="H152" s="6">
        <f t="shared" si="34"/>
        <v>0.2</v>
      </c>
      <c r="I152" s="6">
        <f t="shared" si="35"/>
        <v>0.1</v>
      </c>
      <c r="J152" s="6">
        <f t="shared" si="36"/>
        <v>0.5</v>
      </c>
      <c r="K152" s="6">
        <f t="shared" si="37"/>
        <v>0.1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6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10</v>
      </c>
      <c r="Q152" s="6">
        <f t="shared" si="38"/>
        <v>0</v>
      </c>
      <c r="R152" s="6">
        <f t="shared" si="39"/>
        <v>0</v>
      </c>
      <c r="S152" s="6">
        <f t="shared" si="40"/>
        <v>0.6</v>
      </c>
      <c r="T152" s="6">
        <f t="shared" si="41"/>
        <v>0.4</v>
      </c>
      <c r="U152">
        <f t="shared" si="42"/>
        <v>7</v>
      </c>
      <c r="V152" s="6">
        <f t="shared" si="43"/>
        <v>0.7</v>
      </c>
      <c r="W152">
        <f t="shared" si="44"/>
        <v>6</v>
      </c>
      <c r="X152" s="6">
        <f t="shared" si="45"/>
        <v>0.6</v>
      </c>
      <c r="Y152">
        <f t="shared" si="46"/>
        <v>2</v>
      </c>
      <c r="Z152" s="6">
        <f t="shared" si="47"/>
        <v>0.2</v>
      </c>
      <c r="AA152">
        <f t="shared" si="48"/>
        <v>4</v>
      </c>
      <c r="AB152" s="6">
        <f t="shared" si="49"/>
        <v>0.4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6</v>
      </c>
      <c r="G153">
        <f>COUNTIF('2way'!$Q$3:$Q$7690,"=" &amp;B153) + COUNTIF('2way'!$R$3:$R$7690,"=" &amp;B153)</f>
        <v>10</v>
      </c>
      <c r="H153" s="6">
        <f t="shared" si="34"/>
        <v>0</v>
      </c>
      <c r="I153" s="6">
        <f t="shared" si="35"/>
        <v>0</v>
      </c>
      <c r="J153" s="6">
        <f t="shared" si="36"/>
        <v>0.4</v>
      </c>
      <c r="K153" s="6">
        <f t="shared" si="37"/>
        <v>0.6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6</v>
      </c>
      <c r="P153">
        <f>COUNTIF('2way'!$Q$3:$Q$7690,"=" &amp;B153) + COUNTIF('2way'!$R$3:$R$7690,"=" &amp;B153)</f>
        <v>10</v>
      </c>
      <c r="Q153" s="6">
        <f t="shared" si="38"/>
        <v>0</v>
      </c>
      <c r="R153" s="6">
        <f t="shared" si="39"/>
        <v>0</v>
      </c>
      <c r="S153" s="6">
        <f t="shared" si="40"/>
        <v>0.4</v>
      </c>
      <c r="T153" s="6">
        <f t="shared" si="41"/>
        <v>0.6</v>
      </c>
      <c r="U153">
        <f t="shared" si="42"/>
        <v>4</v>
      </c>
      <c r="V153" s="6">
        <f t="shared" si="43"/>
        <v>0.4</v>
      </c>
      <c r="W153">
        <f t="shared" si="44"/>
        <v>4</v>
      </c>
      <c r="X153" s="6">
        <f t="shared" si="45"/>
        <v>0.4</v>
      </c>
      <c r="Y153">
        <f t="shared" si="46"/>
        <v>6</v>
      </c>
      <c r="Z153" s="6">
        <f t="shared" si="47"/>
        <v>0.6</v>
      </c>
      <c r="AA153">
        <f t="shared" si="48"/>
        <v>6</v>
      </c>
      <c r="AB153" s="6">
        <f t="shared" si="49"/>
        <v>0.6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5</v>
      </c>
      <c r="G154">
        <f>COUNTIF('2way'!$Q$3:$Q$7690,"=" &amp;B154) + COUNTIF('2way'!$R$3:$R$7690,"=" &amp;B154)</f>
        <v>10</v>
      </c>
      <c r="H154" s="6">
        <f t="shared" si="34"/>
        <v>0</v>
      </c>
      <c r="I154" s="6">
        <f t="shared" si="35"/>
        <v>0</v>
      </c>
      <c r="J154" s="6">
        <f t="shared" si="36"/>
        <v>0.5</v>
      </c>
      <c r="K154" s="6">
        <f t="shared" si="37"/>
        <v>0.5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5</v>
      </c>
      <c r="O154" s="69">
        <f>COUNTIFS('2way'!$N$3:$N$7690,"&gt;50%",'2way'!$Y$3:$Y$7690,"Y",'2way'!$Q$3:$Q$7690,"=" &amp;B154) +  COUNTIFS('2way'!$N$3:$N$7690,"&gt;50%",'2way'!$Y$3:$Y$7690,"Y",'2way'!$R$3:$R$7690,"=" &amp;B154)</f>
        <v>5</v>
      </c>
      <c r="P154">
        <f>COUNTIF('2way'!$Q$3:$Q$7690,"=" &amp;B154) + COUNTIF('2way'!$R$3:$R$7690,"=" &amp;B154)</f>
        <v>10</v>
      </c>
      <c r="Q154" s="6">
        <f t="shared" si="38"/>
        <v>0</v>
      </c>
      <c r="R154" s="6">
        <f t="shared" si="39"/>
        <v>0</v>
      </c>
      <c r="S154" s="6">
        <f t="shared" si="40"/>
        <v>0.5</v>
      </c>
      <c r="T154" s="6">
        <f t="shared" si="41"/>
        <v>0.5</v>
      </c>
      <c r="U154">
        <f t="shared" si="42"/>
        <v>5</v>
      </c>
      <c r="V154" s="6">
        <f t="shared" si="43"/>
        <v>0.5</v>
      </c>
      <c r="W154">
        <f t="shared" si="44"/>
        <v>5</v>
      </c>
      <c r="X154" s="6">
        <f t="shared" si="45"/>
        <v>0.5</v>
      </c>
      <c r="Y154">
        <f t="shared" si="46"/>
        <v>5</v>
      </c>
      <c r="Z154" s="6">
        <f t="shared" si="47"/>
        <v>0.5</v>
      </c>
      <c r="AA154">
        <f t="shared" si="48"/>
        <v>5</v>
      </c>
      <c r="AB154" s="6">
        <f t="shared" si="49"/>
        <v>0.5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1</v>
      </c>
      <c r="F155" s="69">
        <f>COUNTIFS('2way'!$B$3:$B$7690,"&gt;50%",'2way'!$Y$3:$Y$7690,"Y",'2way'!$Q$3:$Q$7690,"=" &amp;B155) +  COUNTIFS('2way'!$B$3:$B$7690,"&gt;50%",'2way'!$Y$3:$Y$7690,"Y",'2way'!$R$3:$R$7690,"=" &amp;B155)</f>
        <v>2</v>
      </c>
      <c r="G155">
        <f>COUNTIF('2way'!$Q$3:$Q$7690,"=" &amp;B155) + COUNTIF('2way'!$R$3:$R$7690,"=" &amp;B155)</f>
        <v>10</v>
      </c>
      <c r="H155" s="6">
        <f t="shared" si="34"/>
        <v>0</v>
      </c>
      <c r="I155" s="6">
        <f t="shared" si="35"/>
        <v>0</v>
      </c>
      <c r="J155" s="6">
        <f t="shared" si="36"/>
        <v>0.1</v>
      </c>
      <c r="K155" s="6">
        <f t="shared" si="37"/>
        <v>0.2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6</v>
      </c>
      <c r="O155" s="69">
        <f>COUNTIFS('2way'!$N$3:$N$7690,"&gt;50%",'2way'!$Y$3:$Y$7690,"Y",'2way'!$Q$3:$Q$7690,"=" &amp;B155) +  COUNTIFS('2way'!$N$3:$N$7690,"&gt;50%",'2way'!$Y$3:$Y$7690,"Y",'2way'!$R$3:$R$7690,"=" &amp;B155)</f>
        <v>4</v>
      </c>
      <c r="P155">
        <f>COUNTIF('2way'!$Q$3:$Q$7690,"=" &amp;B155) + COUNTIF('2way'!$R$3:$R$7690,"=" &amp;B155)</f>
        <v>10</v>
      </c>
      <c r="Q155" s="6">
        <f t="shared" si="38"/>
        <v>0</v>
      </c>
      <c r="R155" s="6">
        <f t="shared" si="39"/>
        <v>0</v>
      </c>
      <c r="S155" s="6">
        <f t="shared" si="40"/>
        <v>0.6</v>
      </c>
      <c r="T155" s="6">
        <f t="shared" si="41"/>
        <v>0.4</v>
      </c>
      <c r="U155">
        <f t="shared" si="42"/>
        <v>1</v>
      </c>
      <c r="V155" s="6">
        <f t="shared" si="43"/>
        <v>0.1</v>
      </c>
      <c r="W155">
        <f t="shared" si="44"/>
        <v>6</v>
      </c>
      <c r="X155" s="6">
        <f t="shared" si="45"/>
        <v>0.6</v>
      </c>
      <c r="Y155">
        <f t="shared" si="46"/>
        <v>2</v>
      </c>
      <c r="Z155" s="6">
        <f t="shared" si="47"/>
        <v>0.2</v>
      </c>
      <c r="AA155">
        <f t="shared" si="48"/>
        <v>4</v>
      </c>
      <c r="AB155" s="6">
        <f t="shared" si="49"/>
        <v>0.4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4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10</v>
      </c>
      <c r="H156" s="6">
        <f t="shared" si="34"/>
        <v>0</v>
      </c>
      <c r="I156" s="6">
        <f t="shared" si="35"/>
        <v>0</v>
      </c>
      <c r="J156" s="6">
        <f t="shared" si="36"/>
        <v>0.4</v>
      </c>
      <c r="K156" s="6">
        <f t="shared" si="37"/>
        <v>0.3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6</v>
      </c>
      <c r="O156" s="69">
        <f>COUNTIFS('2way'!$N$3:$N$7690,"&gt;50%",'2way'!$Y$3:$Y$7690,"Y",'2way'!$Q$3:$Q$7690,"=" &amp;B156) +  COUNTIFS('2way'!$N$3:$N$7690,"&gt;50%",'2way'!$Y$3:$Y$7690,"Y",'2way'!$R$3:$R$7690,"=" &amp;B156)</f>
        <v>4</v>
      </c>
      <c r="P156">
        <f>COUNTIF('2way'!$Q$3:$Q$7690,"=" &amp;B156) + COUNTIF('2way'!$R$3:$R$7690,"=" &amp;B156)</f>
        <v>10</v>
      </c>
      <c r="Q156" s="6">
        <f t="shared" si="38"/>
        <v>0</v>
      </c>
      <c r="R156" s="6">
        <f t="shared" si="39"/>
        <v>0</v>
      </c>
      <c r="S156" s="6">
        <f t="shared" si="40"/>
        <v>0.6</v>
      </c>
      <c r="T156" s="6">
        <f t="shared" si="41"/>
        <v>0.4</v>
      </c>
      <c r="U156">
        <f t="shared" si="42"/>
        <v>4</v>
      </c>
      <c r="V156" s="6">
        <f t="shared" si="43"/>
        <v>0.4</v>
      </c>
      <c r="W156">
        <f t="shared" si="44"/>
        <v>6</v>
      </c>
      <c r="X156" s="6">
        <f t="shared" si="45"/>
        <v>0.6</v>
      </c>
      <c r="Y156">
        <f t="shared" si="46"/>
        <v>3</v>
      </c>
      <c r="Z156" s="6">
        <f t="shared" si="47"/>
        <v>0.3</v>
      </c>
      <c r="AA156">
        <f t="shared" si="48"/>
        <v>4</v>
      </c>
      <c r="AB156" s="6">
        <f t="shared" si="49"/>
        <v>0.4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3</v>
      </c>
      <c r="F157" s="69">
        <f>COUNTIFS('2way'!$B$3:$B$7690,"&gt;50%",'2way'!$Y$3:$Y$7690,"Y",'2way'!$Q$3:$Q$7690,"=" &amp;B157) +  COUNTIFS('2way'!$B$3:$B$7690,"&gt;50%",'2way'!$Y$3:$Y$7690,"Y",'2way'!$R$3:$R$7690,"=" &amp;B157)</f>
        <v>6</v>
      </c>
      <c r="G157">
        <f>COUNTIF('2way'!$Q$3:$Q$7690,"=" &amp;B157) + COUNTIF('2way'!$R$3:$R$7690,"=" &amp;B157)</f>
        <v>10</v>
      </c>
      <c r="H157" s="6">
        <f t="shared" si="34"/>
        <v>0</v>
      </c>
      <c r="I157" s="6">
        <f t="shared" si="35"/>
        <v>0</v>
      </c>
      <c r="J157" s="6">
        <f t="shared" si="36"/>
        <v>0.3</v>
      </c>
      <c r="K157" s="6">
        <f t="shared" si="37"/>
        <v>0.6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4</v>
      </c>
      <c r="O157" s="69">
        <f>COUNTIFS('2way'!$N$3:$N$7690,"&gt;50%",'2way'!$Y$3:$Y$7690,"Y",'2way'!$Q$3:$Q$7690,"=" &amp;B157) +  COUNTIFS('2way'!$N$3:$N$7690,"&gt;50%",'2way'!$Y$3:$Y$7690,"Y",'2way'!$R$3:$R$7690,"=" &amp;B157)</f>
        <v>6</v>
      </c>
      <c r="P157">
        <f>COUNTIF('2way'!$Q$3:$Q$7690,"=" &amp;B157) + COUNTIF('2way'!$R$3:$R$7690,"=" &amp;B157)</f>
        <v>10</v>
      </c>
      <c r="Q157" s="6">
        <f t="shared" si="38"/>
        <v>0</v>
      </c>
      <c r="R157" s="6">
        <f t="shared" si="39"/>
        <v>0</v>
      </c>
      <c r="S157" s="6">
        <f t="shared" si="40"/>
        <v>0.4</v>
      </c>
      <c r="T157" s="6">
        <f t="shared" si="41"/>
        <v>0.6</v>
      </c>
      <c r="U157">
        <f t="shared" si="42"/>
        <v>3</v>
      </c>
      <c r="V157" s="6">
        <f t="shared" si="43"/>
        <v>0.3</v>
      </c>
      <c r="W157">
        <f t="shared" si="44"/>
        <v>4</v>
      </c>
      <c r="X157" s="6">
        <f t="shared" si="45"/>
        <v>0.4</v>
      </c>
      <c r="Y157">
        <f t="shared" si="46"/>
        <v>6</v>
      </c>
      <c r="Z157" s="6">
        <f t="shared" si="47"/>
        <v>0.6</v>
      </c>
      <c r="AA157">
        <f t="shared" si="48"/>
        <v>6</v>
      </c>
      <c r="AB157" s="6">
        <f t="shared" si="49"/>
        <v>0.6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1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3</v>
      </c>
      <c r="G158">
        <f>COUNTIF('2way'!$Q$3:$Q$7690,"=" &amp;B158) + COUNTIF('2way'!$R$3:$R$7690,"=" &amp;B158)</f>
        <v>10</v>
      </c>
      <c r="H158" s="6">
        <f t="shared" si="34"/>
        <v>0</v>
      </c>
      <c r="I158" s="6">
        <f t="shared" si="35"/>
        <v>0.1</v>
      </c>
      <c r="J158" s="6">
        <f t="shared" si="36"/>
        <v>0.2</v>
      </c>
      <c r="K158" s="6">
        <f t="shared" si="37"/>
        <v>0.3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6</v>
      </c>
      <c r="O158" s="69">
        <f>COUNTIFS('2way'!$N$3:$N$7690,"&gt;50%",'2way'!$Y$3:$Y$7690,"Y",'2way'!$Q$3:$Q$7690,"=" &amp;B158) +  COUNTIFS('2way'!$N$3:$N$7690,"&gt;50%",'2way'!$Y$3:$Y$7690,"Y",'2way'!$R$3:$R$7690,"=" &amp;B158)</f>
        <v>4</v>
      </c>
      <c r="P158">
        <f>COUNTIF('2way'!$Q$3:$Q$7690,"=" &amp;B158) + COUNTIF('2way'!$R$3:$R$7690,"=" &amp;B158)</f>
        <v>10</v>
      </c>
      <c r="Q158" s="6">
        <f t="shared" si="38"/>
        <v>0</v>
      </c>
      <c r="R158" s="6">
        <f t="shared" si="39"/>
        <v>0</v>
      </c>
      <c r="S158" s="6">
        <f t="shared" si="40"/>
        <v>0.6</v>
      </c>
      <c r="T158" s="6">
        <f t="shared" si="41"/>
        <v>0.4</v>
      </c>
      <c r="U158">
        <f t="shared" si="42"/>
        <v>2</v>
      </c>
      <c r="V158" s="6">
        <f t="shared" si="43"/>
        <v>0.2</v>
      </c>
      <c r="W158">
        <f t="shared" si="44"/>
        <v>6</v>
      </c>
      <c r="X158" s="6">
        <f t="shared" si="45"/>
        <v>0.6</v>
      </c>
      <c r="Y158">
        <f t="shared" si="46"/>
        <v>4</v>
      </c>
      <c r="Z158" s="6">
        <f t="shared" si="47"/>
        <v>0.4</v>
      </c>
      <c r="AA158">
        <f t="shared" si="48"/>
        <v>4</v>
      </c>
      <c r="AB158" s="6">
        <f t="shared" si="49"/>
        <v>0.4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10</v>
      </c>
      <c r="H159" s="6">
        <f t="shared" si="34"/>
        <v>0.1</v>
      </c>
      <c r="I159" s="6">
        <f t="shared" si="35"/>
        <v>0.1</v>
      </c>
      <c r="J159" s="6">
        <f t="shared" si="36"/>
        <v>0</v>
      </c>
      <c r="K159" s="6">
        <f t="shared" si="37"/>
        <v>0.1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6</v>
      </c>
      <c r="O159" s="69">
        <f>COUNTIFS('2way'!$N$3:$N$7690,"&gt;50%",'2way'!$Y$3:$Y$7690,"Y",'2way'!$Q$3:$Q$7690,"=" &amp;B159) +  COUNTIFS('2way'!$N$3:$N$7690,"&gt;50%",'2way'!$Y$3:$Y$7690,"Y",'2way'!$R$3:$R$7690,"=" &amp;B159)</f>
        <v>4</v>
      </c>
      <c r="P159">
        <f>COUNTIF('2way'!$Q$3:$Q$7690,"=" &amp;B159) + COUNTIF('2way'!$R$3:$R$7690,"=" &amp;B159)</f>
        <v>10</v>
      </c>
      <c r="Q159" s="6">
        <f t="shared" si="38"/>
        <v>0</v>
      </c>
      <c r="R159" s="6">
        <f t="shared" si="39"/>
        <v>0</v>
      </c>
      <c r="S159" s="6">
        <f t="shared" si="40"/>
        <v>0.6</v>
      </c>
      <c r="T159" s="6">
        <f t="shared" si="41"/>
        <v>0.4</v>
      </c>
      <c r="U159">
        <f t="shared" si="42"/>
        <v>1</v>
      </c>
      <c r="V159" s="6">
        <f t="shared" si="43"/>
        <v>0.1</v>
      </c>
      <c r="W159">
        <f t="shared" si="44"/>
        <v>6</v>
      </c>
      <c r="X159" s="6">
        <f t="shared" si="45"/>
        <v>0.6</v>
      </c>
      <c r="Y159">
        <f t="shared" si="46"/>
        <v>2</v>
      </c>
      <c r="Z159" s="6">
        <f t="shared" si="47"/>
        <v>0.2</v>
      </c>
      <c r="AA159">
        <f t="shared" si="48"/>
        <v>4</v>
      </c>
      <c r="AB159" s="6">
        <f t="shared" si="49"/>
        <v>0.4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10</v>
      </c>
      <c r="H160" s="6">
        <f t="shared" si="34"/>
        <v>0</v>
      </c>
      <c r="I160" s="6">
        <f t="shared" si="35"/>
        <v>0</v>
      </c>
      <c r="J160" s="6">
        <f t="shared" si="36"/>
        <v>0.3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10</v>
      </c>
      <c r="Q160" s="6">
        <f t="shared" si="38"/>
        <v>0</v>
      </c>
      <c r="R160" s="6">
        <f t="shared" si="39"/>
        <v>0</v>
      </c>
      <c r="S160" s="6">
        <f t="shared" si="40"/>
        <v>0.8</v>
      </c>
      <c r="T160" s="6">
        <f t="shared" si="41"/>
        <v>0.2</v>
      </c>
      <c r="U160">
        <f t="shared" si="42"/>
        <v>3</v>
      </c>
      <c r="V160" s="6">
        <f t="shared" si="43"/>
        <v>0.3</v>
      </c>
      <c r="W160">
        <f t="shared" si="44"/>
        <v>8</v>
      </c>
      <c r="X160" s="6">
        <f t="shared" si="45"/>
        <v>0.8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8</v>
      </c>
      <c r="H161" s="6">
        <f t="shared" si="34"/>
        <v>0.375</v>
      </c>
      <c r="I161" s="6">
        <f t="shared" si="35"/>
        <v>0.5</v>
      </c>
      <c r="J161" s="6">
        <f t="shared" si="36"/>
        <v>0</v>
      </c>
      <c r="K161" s="6">
        <f t="shared" si="37"/>
        <v>0.125</v>
      </c>
      <c r="L161" s="69">
        <f>COUNTIFS('2way'!$M$3:$M$7690,"&gt;50%",'2way'!$Y$3:$Y$7690,"Y",'2way'!$Q$3:$Q$7690,"=" &amp;B161) +  COUNTIFS('2way'!$M$3:$M$7690,"&gt;50%",'2way'!$Y$3:$Y$7690,"Y",'2way'!$R$3:$R$7690,"=" &amp;B161)</f>
        <v>4</v>
      </c>
      <c r="M161" s="69">
        <f>COUNTIFS('2way'!$M$3:$M$7690,"&gt;50%",'2way'!$Y$3:$Y$7690,"N",'2way'!$Q$3:$Q$7690,"=" &amp;B161) +  COUNTIFS('2way'!$M$3:$M$7690,"&gt;50%",'2way'!$Y$3:$Y$7690,"N",'2way'!$R$3:$R$7690,"=" &amp;B161)</f>
        <v>4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8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3</v>
      </c>
      <c r="V161" s="6">
        <f t="shared" si="43"/>
        <v>0.375</v>
      </c>
      <c r="W161">
        <f t="shared" si="44"/>
        <v>4</v>
      </c>
      <c r="X161" s="6">
        <f t="shared" si="45"/>
        <v>0.5</v>
      </c>
      <c r="Y161">
        <f t="shared" si="46"/>
        <v>5</v>
      </c>
      <c r="Z161" s="6">
        <f t="shared" si="47"/>
        <v>0.625</v>
      </c>
      <c r="AA161">
        <f t="shared" si="48"/>
        <v>4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4</v>
      </c>
      <c r="G162">
        <f>COUNTIF('2way'!$Q$3:$Q$7690,"=" &amp;B162) + COUNTIF('2way'!$R$3:$R$7690,"=" &amp;B162)</f>
        <v>8</v>
      </c>
      <c r="H162" s="6">
        <f t="shared" si="34"/>
        <v>0</v>
      </c>
      <c r="I162" s="6">
        <f t="shared" si="35"/>
        <v>0.125</v>
      </c>
      <c r="J162" s="6">
        <f t="shared" si="36"/>
        <v>0.375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8</v>
      </c>
      <c r="Q162" s="6">
        <f t="shared" si="38"/>
        <v>0.375</v>
      </c>
      <c r="R162" s="6">
        <f t="shared" si="39"/>
        <v>0.375</v>
      </c>
      <c r="S162" s="6">
        <f t="shared" si="40"/>
        <v>0.125</v>
      </c>
      <c r="T162" s="6">
        <f t="shared" si="41"/>
        <v>0.125</v>
      </c>
      <c r="U162">
        <f t="shared" si="42"/>
        <v>3</v>
      </c>
      <c r="V162" s="6">
        <f t="shared" si="43"/>
        <v>0.375</v>
      </c>
      <c r="W162">
        <f t="shared" si="44"/>
        <v>4</v>
      </c>
      <c r="X162" s="6">
        <f t="shared" si="45"/>
        <v>0.5</v>
      </c>
      <c r="Y162">
        <f t="shared" si="46"/>
        <v>5</v>
      </c>
      <c r="Z162" s="6">
        <f t="shared" si="47"/>
        <v>0.625</v>
      </c>
      <c r="AA162">
        <f t="shared" si="48"/>
        <v>4</v>
      </c>
      <c r="AB162" s="6">
        <f t="shared" si="49"/>
        <v>0.5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2</v>
      </c>
      <c r="G163">
        <f>COUNTIF('2way'!$Q$3:$Q$7690,"=" &amp;B163) + COUNTIF('2way'!$R$3:$R$7690,"=" &amp;B163)</f>
        <v>8</v>
      </c>
      <c r="H163" s="6">
        <f t="shared" si="34"/>
        <v>0</v>
      </c>
      <c r="I163" s="6">
        <f t="shared" si="35"/>
        <v>0.125</v>
      </c>
      <c r="J163" s="6">
        <f t="shared" si="36"/>
        <v>0.625</v>
      </c>
      <c r="K163" s="6">
        <f t="shared" si="37"/>
        <v>0.25</v>
      </c>
      <c r="L163" s="69">
        <f>COUNTIFS('2way'!$M$3:$M$7690,"&gt;50%",'2way'!$Y$3:$Y$7690,"Y",'2way'!$Q$3:$Q$7690,"=" &amp;B163) +  COUNTIFS('2way'!$M$3:$M$7690,"&gt;50%",'2way'!$Y$3:$Y$7690,"Y",'2way'!$R$3:$R$7690,"=" &amp;B163)</f>
        <v>2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8</v>
      </c>
      <c r="Q163" s="6">
        <f t="shared" si="38"/>
        <v>0.25</v>
      </c>
      <c r="R163" s="6">
        <f t="shared" si="39"/>
        <v>0.25</v>
      </c>
      <c r="S163" s="6">
        <f t="shared" si="40"/>
        <v>0.5</v>
      </c>
      <c r="T163" s="6">
        <f t="shared" si="41"/>
        <v>0</v>
      </c>
      <c r="U163">
        <f t="shared" si="42"/>
        <v>5</v>
      </c>
      <c r="V163" s="6">
        <f t="shared" si="43"/>
        <v>0.625</v>
      </c>
      <c r="W163">
        <f t="shared" si="44"/>
        <v>6</v>
      </c>
      <c r="X163" s="6">
        <f t="shared" si="45"/>
        <v>0.75</v>
      </c>
      <c r="Y163">
        <f t="shared" si="46"/>
        <v>3</v>
      </c>
      <c r="Z163" s="6">
        <f t="shared" si="47"/>
        <v>0.375</v>
      </c>
      <c r="AA163">
        <f t="shared" si="48"/>
        <v>2</v>
      </c>
      <c r="AB163" s="6">
        <f t="shared" si="49"/>
        <v>0.25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3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8</v>
      </c>
      <c r="H164" s="6">
        <f t="shared" si="34"/>
        <v>0.25</v>
      </c>
      <c r="I164" s="6">
        <f t="shared" si="35"/>
        <v>0.375</v>
      </c>
      <c r="J164" s="6">
        <f t="shared" si="36"/>
        <v>0</v>
      </c>
      <c r="K164" s="6">
        <f t="shared" si="37"/>
        <v>0.375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3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8</v>
      </c>
      <c r="Q164" s="6">
        <f t="shared" si="38"/>
        <v>0.625</v>
      </c>
      <c r="R164" s="6">
        <f t="shared" si="39"/>
        <v>0.375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0.25</v>
      </c>
      <c r="W164">
        <f t="shared" si="44"/>
        <v>5</v>
      </c>
      <c r="X164" s="6">
        <f t="shared" si="45"/>
        <v>0.625</v>
      </c>
      <c r="Y164">
        <f t="shared" si="46"/>
        <v>6</v>
      </c>
      <c r="Z164" s="6">
        <f t="shared" si="47"/>
        <v>0.75</v>
      </c>
      <c r="AA164">
        <f t="shared" si="48"/>
        <v>3</v>
      </c>
      <c r="AB164" s="6">
        <f t="shared" si="49"/>
        <v>0.375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8</v>
      </c>
      <c r="H165" s="6">
        <f t="shared" si="34"/>
        <v>0.125</v>
      </c>
      <c r="I165" s="6">
        <f t="shared" si="35"/>
        <v>0</v>
      </c>
      <c r="J165" s="6">
        <f t="shared" si="36"/>
        <v>0.5</v>
      </c>
      <c r="K165" s="6">
        <f t="shared" si="37"/>
        <v>0.375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8</v>
      </c>
      <c r="Q165" s="6">
        <f t="shared" si="38"/>
        <v>0.375</v>
      </c>
      <c r="R165" s="6">
        <f t="shared" si="39"/>
        <v>0.25</v>
      </c>
      <c r="S165" s="6">
        <f t="shared" si="40"/>
        <v>0.25</v>
      </c>
      <c r="T165" s="6">
        <f t="shared" si="41"/>
        <v>0.125</v>
      </c>
      <c r="U165">
        <f t="shared" si="42"/>
        <v>5</v>
      </c>
      <c r="V165" s="6">
        <f t="shared" si="43"/>
        <v>0.625</v>
      </c>
      <c r="W165">
        <f t="shared" si="44"/>
        <v>5</v>
      </c>
      <c r="X165" s="6">
        <f t="shared" si="45"/>
        <v>0.625</v>
      </c>
      <c r="Y165">
        <f t="shared" si="46"/>
        <v>3</v>
      </c>
      <c r="Z165" s="6">
        <f t="shared" si="47"/>
        <v>0.375</v>
      </c>
      <c r="AA165">
        <f t="shared" si="48"/>
        <v>3</v>
      </c>
      <c r="AB165" s="6">
        <f t="shared" si="49"/>
        <v>0.375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3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8</v>
      </c>
      <c r="H166" s="6">
        <f t="shared" si="34"/>
        <v>0.375</v>
      </c>
      <c r="I166" s="6">
        <f t="shared" si="35"/>
        <v>0.25</v>
      </c>
      <c r="J166" s="6">
        <f t="shared" si="36"/>
        <v>0.375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1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8</v>
      </c>
      <c r="Q166" s="6">
        <f t="shared" si="38"/>
        <v>0.375</v>
      </c>
      <c r="R166" s="6">
        <f t="shared" si="39"/>
        <v>0.5</v>
      </c>
      <c r="S166" s="6">
        <f t="shared" si="40"/>
        <v>0.125</v>
      </c>
      <c r="T166" s="6">
        <f t="shared" si="41"/>
        <v>0</v>
      </c>
      <c r="U166">
        <f t="shared" si="42"/>
        <v>6</v>
      </c>
      <c r="V166" s="6">
        <f t="shared" si="43"/>
        <v>0.75</v>
      </c>
      <c r="W166">
        <f t="shared" si="44"/>
        <v>4</v>
      </c>
      <c r="X166" s="6">
        <f t="shared" si="45"/>
        <v>0.5</v>
      </c>
      <c r="Y166">
        <f t="shared" si="46"/>
        <v>2</v>
      </c>
      <c r="Z166" s="6">
        <f t="shared" si="47"/>
        <v>0.25</v>
      </c>
      <c r="AA166">
        <f t="shared" si="48"/>
        <v>4</v>
      </c>
      <c r="AB166" s="6">
        <f t="shared" si="49"/>
        <v>0.5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8</v>
      </c>
      <c r="H167" s="6">
        <f t="shared" si="34"/>
        <v>0.625</v>
      </c>
      <c r="I167" s="6">
        <f t="shared" si="35"/>
        <v>0.125</v>
      </c>
      <c r="J167" s="6">
        <f t="shared" si="36"/>
        <v>0</v>
      </c>
      <c r="K167" s="6">
        <f t="shared" si="37"/>
        <v>0.25</v>
      </c>
      <c r="L167" s="69">
        <f>COUNTIFS('2way'!$M$3:$M$7690,"&gt;50%",'2way'!$Y$3:$Y$7690,"Y",'2way'!$Q$3:$Q$7690,"=" &amp;B167) +  COUNTIFS('2way'!$M$3:$M$7690,"&gt;50%",'2way'!$Y$3:$Y$7690,"Y",'2way'!$R$3:$R$7690,"=" &amp;B167)</f>
        <v>7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8</v>
      </c>
      <c r="Q167" s="6">
        <f t="shared" si="38"/>
        <v>0.875</v>
      </c>
      <c r="R167" s="6">
        <f t="shared" si="39"/>
        <v>0.125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0.625</v>
      </c>
      <c r="W167">
        <f t="shared" si="44"/>
        <v>7</v>
      </c>
      <c r="X167" s="6">
        <f t="shared" si="45"/>
        <v>0.875</v>
      </c>
      <c r="Y167">
        <f t="shared" si="46"/>
        <v>3</v>
      </c>
      <c r="Z167" s="6">
        <f t="shared" si="47"/>
        <v>0.375</v>
      </c>
      <c r="AA167">
        <f t="shared" si="48"/>
        <v>1</v>
      </c>
      <c r="AB167" s="6">
        <f t="shared" si="49"/>
        <v>0.125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8</v>
      </c>
      <c r="H168" s="6">
        <f t="shared" si="34"/>
        <v>0.125</v>
      </c>
      <c r="I168" s="6">
        <f t="shared" si="35"/>
        <v>0.375</v>
      </c>
      <c r="J168" s="6">
        <f t="shared" si="36"/>
        <v>0.25</v>
      </c>
      <c r="K168" s="6">
        <f t="shared" si="37"/>
        <v>0.25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1</v>
      </c>
      <c r="P168">
        <f>COUNTIF('2way'!$Q$3:$Q$7690,"=" &amp;B168) + COUNTIF('2way'!$R$3:$R$7690,"=" &amp;B168)</f>
        <v>8</v>
      </c>
      <c r="Q168" s="6">
        <f t="shared" si="38"/>
        <v>0.25</v>
      </c>
      <c r="R168" s="6">
        <f t="shared" si="39"/>
        <v>0.625</v>
      </c>
      <c r="S168" s="6">
        <f t="shared" si="40"/>
        <v>0</v>
      </c>
      <c r="T168" s="6">
        <f t="shared" si="41"/>
        <v>0.125</v>
      </c>
      <c r="U168">
        <f t="shared" si="42"/>
        <v>3</v>
      </c>
      <c r="V168" s="6">
        <f t="shared" si="43"/>
        <v>0.375</v>
      </c>
      <c r="W168">
        <f t="shared" si="44"/>
        <v>2</v>
      </c>
      <c r="X168" s="6">
        <f t="shared" si="45"/>
        <v>0.25</v>
      </c>
      <c r="Y168">
        <f t="shared" si="46"/>
        <v>5</v>
      </c>
      <c r="Z168" s="6">
        <f t="shared" si="47"/>
        <v>0.625</v>
      </c>
      <c r="AA168">
        <f t="shared" si="48"/>
        <v>6</v>
      </c>
      <c r="AB168" s="6">
        <f t="shared" si="49"/>
        <v>0.75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2</v>
      </c>
      <c r="G169">
        <f>COUNTIF('2way'!$Q$3:$Q$7690,"=" &amp;B169) + COUNTIF('2way'!$R$3:$R$7690,"=" &amp;B169)</f>
        <v>8</v>
      </c>
      <c r="H169" s="6">
        <f t="shared" si="34"/>
        <v>0.375</v>
      </c>
      <c r="I169" s="6">
        <f t="shared" si="35"/>
        <v>0.375</v>
      </c>
      <c r="J169" s="6">
        <f t="shared" si="36"/>
        <v>0</v>
      </c>
      <c r="K169" s="6">
        <f t="shared" si="37"/>
        <v>0.25</v>
      </c>
      <c r="L169" s="69">
        <f>COUNTIFS('2way'!$M$3:$M$7690,"&gt;50%",'2way'!$Y$3:$Y$7690,"Y",'2way'!$Q$3:$Q$7690,"=" &amp;B169) +  COUNTIFS('2way'!$M$3:$M$7690,"&gt;50%",'2way'!$Y$3:$Y$7690,"Y",'2way'!$R$3:$R$7690,"=" &amp;B169)</f>
        <v>4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8</v>
      </c>
      <c r="Q169" s="6">
        <f t="shared" si="38"/>
        <v>0.5</v>
      </c>
      <c r="R169" s="6">
        <f t="shared" si="39"/>
        <v>0.375</v>
      </c>
      <c r="S169" s="6">
        <f t="shared" si="40"/>
        <v>0</v>
      </c>
      <c r="T169" s="6">
        <f t="shared" si="41"/>
        <v>0.125</v>
      </c>
      <c r="U169">
        <f t="shared" si="42"/>
        <v>3</v>
      </c>
      <c r="V169" s="6">
        <f t="shared" si="43"/>
        <v>0.375</v>
      </c>
      <c r="W169">
        <f t="shared" si="44"/>
        <v>4</v>
      </c>
      <c r="X169" s="6">
        <f t="shared" si="45"/>
        <v>0.5</v>
      </c>
      <c r="Y169">
        <f t="shared" si="46"/>
        <v>5</v>
      </c>
      <c r="Z169" s="6">
        <f t="shared" si="47"/>
        <v>0.625</v>
      </c>
      <c r="AA169">
        <f t="shared" si="48"/>
        <v>4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8</v>
      </c>
      <c r="H170" s="6">
        <f t="shared" si="34"/>
        <v>0</v>
      </c>
      <c r="I170" s="6">
        <f t="shared" si="35"/>
        <v>0.25</v>
      </c>
      <c r="J170" s="6">
        <f t="shared" si="36"/>
        <v>0.25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4</v>
      </c>
      <c r="M170" s="69">
        <f>COUNTIFS('2way'!$M$3:$M$7690,"&gt;50%",'2way'!$Y$3:$Y$7690,"N",'2way'!$Q$3:$Q$7690,"=" &amp;B170) +  COUNTIFS('2way'!$M$3:$M$7690,"&gt;50%",'2way'!$Y$3:$Y$7690,"N",'2way'!$R$3:$R$7690,"=" &amp;B170)</f>
        <v>4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8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0.25</v>
      </c>
      <c r="W170">
        <f t="shared" si="44"/>
        <v>4</v>
      </c>
      <c r="X170" s="6">
        <f t="shared" si="45"/>
        <v>0.5</v>
      </c>
      <c r="Y170">
        <f t="shared" si="46"/>
        <v>6</v>
      </c>
      <c r="Z170" s="6">
        <f t="shared" si="47"/>
        <v>0.75</v>
      </c>
      <c r="AA170">
        <f t="shared" si="48"/>
        <v>4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8</v>
      </c>
      <c r="H171" s="6">
        <f t="shared" si="34"/>
        <v>0.25</v>
      </c>
      <c r="I171" s="6">
        <f t="shared" si="35"/>
        <v>0.375</v>
      </c>
      <c r="J171" s="6">
        <f t="shared" si="36"/>
        <v>0.125</v>
      </c>
      <c r="K171" s="6">
        <f t="shared" si="37"/>
        <v>0.25</v>
      </c>
      <c r="L171" s="69">
        <f>COUNTIFS('2way'!$M$3:$M$7690,"&gt;50%",'2way'!$Y$3:$Y$7690,"Y",'2way'!$Q$3:$Q$7690,"=" &amp;B171) +  COUNTIFS('2way'!$M$3:$M$7690,"&gt;50%",'2way'!$Y$3:$Y$7690,"Y",'2way'!$R$3:$R$7690,"=" &amp;B171)</f>
        <v>3</v>
      </c>
      <c r="M171" s="69">
        <f>COUNTIFS('2way'!$M$3:$M$7690,"&gt;50%",'2way'!$Y$3:$Y$7690,"N",'2way'!$Q$3:$Q$7690,"=" &amp;B171) +  COUNTIFS('2way'!$M$3:$M$7690,"&gt;50%",'2way'!$Y$3:$Y$7690,"N",'2way'!$R$3:$R$7690,"=" &amp;B171)</f>
        <v>4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8</v>
      </c>
      <c r="Q171" s="6">
        <f t="shared" si="38"/>
        <v>0.375</v>
      </c>
      <c r="R171" s="6">
        <f t="shared" si="39"/>
        <v>0.5</v>
      </c>
      <c r="S171" s="6">
        <f t="shared" si="40"/>
        <v>0</v>
      </c>
      <c r="T171" s="6">
        <f t="shared" si="41"/>
        <v>0.125</v>
      </c>
      <c r="U171">
        <f t="shared" si="42"/>
        <v>3</v>
      </c>
      <c r="V171" s="6">
        <f t="shared" si="43"/>
        <v>0.375</v>
      </c>
      <c r="W171">
        <f t="shared" si="44"/>
        <v>3</v>
      </c>
      <c r="X171" s="6">
        <f t="shared" si="45"/>
        <v>0.375</v>
      </c>
      <c r="Y171">
        <f t="shared" si="46"/>
        <v>5</v>
      </c>
      <c r="Z171" s="6">
        <f t="shared" si="47"/>
        <v>0.625</v>
      </c>
      <c r="AA171">
        <f t="shared" si="48"/>
        <v>5</v>
      </c>
      <c r="AB171" s="6">
        <f t="shared" si="49"/>
        <v>0.625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8</v>
      </c>
      <c r="H172" s="6">
        <f t="shared" si="34"/>
        <v>0.25</v>
      </c>
      <c r="I172" s="6">
        <f t="shared" si="35"/>
        <v>0.375</v>
      </c>
      <c r="J172" s="6">
        <f t="shared" si="36"/>
        <v>0.25</v>
      </c>
      <c r="K172" s="6">
        <f t="shared" si="37"/>
        <v>0.125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8</v>
      </c>
      <c r="Q172" s="6">
        <f t="shared" si="38"/>
        <v>0.375</v>
      </c>
      <c r="R172" s="6">
        <f t="shared" si="39"/>
        <v>0.625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0.5</v>
      </c>
      <c r="W172">
        <f t="shared" si="44"/>
        <v>3</v>
      </c>
      <c r="X172" s="6">
        <f t="shared" si="45"/>
        <v>0.375</v>
      </c>
      <c r="Y172">
        <f t="shared" si="46"/>
        <v>4</v>
      </c>
      <c r="Z172" s="6">
        <f t="shared" si="47"/>
        <v>0.5</v>
      </c>
      <c r="AA172">
        <f t="shared" si="48"/>
        <v>5</v>
      </c>
      <c r="AB172" s="6">
        <f t="shared" si="49"/>
        <v>0.625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8</v>
      </c>
      <c r="H173" s="6">
        <f t="shared" si="34"/>
        <v>0.125</v>
      </c>
      <c r="I173" s="6">
        <f t="shared" si="35"/>
        <v>0.25</v>
      </c>
      <c r="J173" s="6">
        <f t="shared" si="36"/>
        <v>0.25</v>
      </c>
      <c r="K173" s="6">
        <f t="shared" si="37"/>
        <v>0.375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8</v>
      </c>
      <c r="Q173" s="6">
        <f t="shared" si="38"/>
        <v>0.25</v>
      </c>
      <c r="R173" s="6">
        <f t="shared" si="39"/>
        <v>0.375</v>
      </c>
      <c r="S173" s="6">
        <f t="shared" si="40"/>
        <v>0.125</v>
      </c>
      <c r="T173" s="6">
        <f t="shared" si="41"/>
        <v>0.25</v>
      </c>
      <c r="U173">
        <f t="shared" si="42"/>
        <v>3</v>
      </c>
      <c r="V173" s="6">
        <f t="shared" si="43"/>
        <v>0.375</v>
      </c>
      <c r="W173">
        <f t="shared" si="44"/>
        <v>3</v>
      </c>
      <c r="X173" s="6">
        <f t="shared" si="45"/>
        <v>0.375</v>
      </c>
      <c r="Y173">
        <f t="shared" si="46"/>
        <v>5</v>
      </c>
      <c r="Z173" s="6">
        <f t="shared" si="47"/>
        <v>0.625</v>
      </c>
      <c r="AA173">
        <f t="shared" si="48"/>
        <v>5</v>
      </c>
      <c r="AB173" s="6">
        <f t="shared" si="49"/>
        <v>0.625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4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8</v>
      </c>
      <c r="H174" s="6">
        <f t="shared" si="34"/>
        <v>0.5</v>
      </c>
      <c r="I174" s="6">
        <f t="shared" si="35"/>
        <v>0.375</v>
      </c>
      <c r="J174" s="6">
        <f t="shared" si="36"/>
        <v>0</v>
      </c>
      <c r="K174" s="6">
        <f t="shared" si="37"/>
        <v>0.125</v>
      </c>
      <c r="L174" s="69">
        <f>COUNTIFS('2way'!$M$3:$M$7690,"&gt;50%",'2way'!$Y$3:$Y$7690,"Y",'2way'!$Q$3:$Q$7690,"=" &amp;B174) +  COUNTIFS('2way'!$M$3:$M$7690,"&gt;50%",'2way'!$Y$3:$Y$7690,"Y",'2way'!$R$3:$R$7690,"=" &amp;B174)</f>
        <v>5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8</v>
      </c>
      <c r="Q174" s="6">
        <f t="shared" si="38"/>
        <v>0.625</v>
      </c>
      <c r="R174" s="6">
        <f t="shared" si="39"/>
        <v>0.25</v>
      </c>
      <c r="S174" s="6">
        <f t="shared" si="40"/>
        <v>0.125</v>
      </c>
      <c r="T174" s="6">
        <f t="shared" si="41"/>
        <v>0</v>
      </c>
      <c r="U174">
        <f t="shared" si="42"/>
        <v>4</v>
      </c>
      <c r="V174" s="6">
        <f t="shared" si="43"/>
        <v>0.5</v>
      </c>
      <c r="W174">
        <f t="shared" si="44"/>
        <v>6</v>
      </c>
      <c r="X174" s="6">
        <f t="shared" si="45"/>
        <v>0.75</v>
      </c>
      <c r="Y174">
        <f t="shared" si="46"/>
        <v>4</v>
      </c>
      <c r="Z174" s="6">
        <f t="shared" si="47"/>
        <v>0.5</v>
      </c>
      <c r="AA174">
        <f t="shared" si="48"/>
        <v>2</v>
      </c>
      <c r="AB174" s="6">
        <f t="shared" si="49"/>
        <v>0.25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8</v>
      </c>
      <c r="H175" s="6">
        <f t="shared" si="34"/>
        <v>0.375</v>
      </c>
      <c r="I175" s="6">
        <f t="shared" si="35"/>
        <v>0</v>
      </c>
      <c r="J175" s="6">
        <f t="shared" si="36"/>
        <v>0</v>
      </c>
      <c r="K175" s="6">
        <f t="shared" si="37"/>
        <v>0.625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8</v>
      </c>
      <c r="Q175" s="6">
        <f t="shared" si="38"/>
        <v>0.625</v>
      </c>
      <c r="R175" s="6">
        <f t="shared" si="39"/>
        <v>0</v>
      </c>
      <c r="S175" s="6">
        <f t="shared" si="40"/>
        <v>0</v>
      </c>
      <c r="T175" s="6">
        <f t="shared" si="41"/>
        <v>0.375</v>
      </c>
      <c r="U175">
        <f t="shared" si="42"/>
        <v>3</v>
      </c>
      <c r="V175" s="6">
        <f t="shared" si="43"/>
        <v>0.375</v>
      </c>
      <c r="W175">
        <f t="shared" si="44"/>
        <v>5</v>
      </c>
      <c r="X175" s="6">
        <f t="shared" si="45"/>
        <v>0.625</v>
      </c>
      <c r="Y175">
        <f t="shared" si="46"/>
        <v>5</v>
      </c>
      <c r="Z175" s="6">
        <f t="shared" si="47"/>
        <v>0.625</v>
      </c>
      <c r="AA175">
        <f t="shared" si="48"/>
        <v>3</v>
      </c>
      <c r="AB175" s="6">
        <f t="shared" si="49"/>
        <v>0.375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3</v>
      </c>
      <c r="G176">
        <f>COUNTIF('2way'!$Q$3:$Q$7690,"=" &amp;B176) + COUNTIF('2way'!$R$3:$R$7690,"=" &amp;B176)</f>
        <v>8</v>
      </c>
      <c r="H176" s="6">
        <f t="shared" si="34"/>
        <v>0.375</v>
      </c>
      <c r="I176" s="6">
        <f t="shared" si="35"/>
        <v>0.125</v>
      </c>
      <c r="J176" s="6">
        <f t="shared" si="36"/>
        <v>0.125</v>
      </c>
      <c r="K176" s="6">
        <f t="shared" si="37"/>
        <v>0.375</v>
      </c>
      <c r="L176" s="69">
        <f>COUNTIFS('2way'!$M$3:$M$7690,"&gt;50%",'2way'!$Y$3:$Y$7690,"Y",'2way'!$Q$3:$Q$7690,"=" &amp;B176) +  COUNTIFS('2way'!$M$3:$M$7690,"&gt;50%",'2way'!$Y$3:$Y$7690,"Y",'2way'!$R$3:$R$7690,"=" &amp;B176)</f>
        <v>6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8</v>
      </c>
      <c r="Q176" s="6">
        <f t="shared" si="38"/>
        <v>0.75</v>
      </c>
      <c r="R176" s="6">
        <f t="shared" si="39"/>
        <v>0.25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0.5</v>
      </c>
      <c r="W176">
        <f t="shared" si="44"/>
        <v>6</v>
      </c>
      <c r="X176" s="6">
        <f t="shared" si="45"/>
        <v>0.75</v>
      </c>
      <c r="Y176">
        <f t="shared" si="46"/>
        <v>4</v>
      </c>
      <c r="Z176" s="6">
        <f t="shared" si="47"/>
        <v>0.5</v>
      </c>
      <c r="AA176">
        <f t="shared" si="48"/>
        <v>2</v>
      </c>
      <c r="AB176" s="6">
        <f t="shared" si="49"/>
        <v>0.25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3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8</v>
      </c>
      <c r="H177" s="6">
        <f t="shared" si="34"/>
        <v>0.375</v>
      </c>
      <c r="I177" s="6">
        <f t="shared" si="35"/>
        <v>0.125</v>
      </c>
      <c r="J177" s="6">
        <f t="shared" si="36"/>
        <v>0.125</v>
      </c>
      <c r="K177" s="6">
        <f t="shared" si="37"/>
        <v>0.375</v>
      </c>
      <c r="L177" s="69">
        <f>COUNTIFS('2way'!$M$3:$M$7690,"&gt;50%",'2way'!$Y$3:$Y$7690,"Y",'2way'!$Q$3:$Q$7690,"=" &amp;B177) +  COUNTIFS('2way'!$M$3:$M$7690,"&gt;50%",'2way'!$Y$3:$Y$7690,"Y",'2way'!$R$3:$R$7690,"=" &amp;B177)</f>
        <v>6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8</v>
      </c>
      <c r="Q177" s="6">
        <f t="shared" si="38"/>
        <v>0.75</v>
      </c>
      <c r="R177" s="6">
        <f t="shared" si="39"/>
        <v>0.25</v>
      </c>
      <c r="S177" s="6">
        <f t="shared" si="40"/>
        <v>0</v>
      </c>
      <c r="T177" s="6">
        <f t="shared" si="41"/>
        <v>0</v>
      </c>
      <c r="U177">
        <f t="shared" si="42"/>
        <v>4</v>
      </c>
      <c r="V177" s="6">
        <f t="shared" si="43"/>
        <v>0.5</v>
      </c>
      <c r="W177">
        <f t="shared" si="44"/>
        <v>6</v>
      </c>
      <c r="X177" s="6">
        <f t="shared" si="45"/>
        <v>0.75</v>
      </c>
      <c r="Y177">
        <f t="shared" si="46"/>
        <v>4</v>
      </c>
      <c r="Z177" s="6">
        <f t="shared" si="47"/>
        <v>0.5</v>
      </c>
      <c r="AA177">
        <f t="shared" si="48"/>
        <v>2</v>
      </c>
      <c r="AB177" s="6">
        <f t="shared" si="49"/>
        <v>0.25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6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8</v>
      </c>
      <c r="H178" s="6">
        <f t="shared" si="34"/>
        <v>0.75</v>
      </c>
      <c r="I178" s="6">
        <f t="shared" si="35"/>
        <v>0.125</v>
      </c>
      <c r="J178" s="6">
        <f t="shared" si="36"/>
        <v>0</v>
      </c>
      <c r="K178" s="6">
        <f t="shared" si="37"/>
        <v>0.125</v>
      </c>
      <c r="L178" s="69">
        <f>COUNTIFS('2way'!$M$3:$M$7690,"&gt;50%",'2way'!$Y$3:$Y$7690,"Y",'2way'!$Q$3:$Q$7690,"=" &amp;B178) +  COUNTIFS('2way'!$M$3:$M$7690,"&gt;50%",'2way'!$Y$3:$Y$7690,"Y",'2way'!$R$3:$R$7690,"=" &amp;B178)</f>
        <v>7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8</v>
      </c>
      <c r="Q178" s="6">
        <f t="shared" si="38"/>
        <v>0.875</v>
      </c>
      <c r="R178" s="6">
        <f t="shared" si="39"/>
        <v>0.125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0.75</v>
      </c>
      <c r="W178">
        <f t="shared" si="44"/>
        <v>7</v>
      </c>
      <c r="X178" s="6">
        <f t="shared" si="45"/>
        <v>0.875</v>
      </c>
      <c r="Y178">
        <f t="shared" si="46"/>
        <v>2</v>
      </c>
      <c r="Z178" s="6">
        <f t="shared" si="47"/>
        <v>0.25</v>
      </c>
      <c r="AA178">
        <f t="shared" si="48"/>
        <v>1</v>
      </c>
      <c r="AB178" s="6">
        <f t="shared" si="49"/>
        <v>0.125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5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10</v>
      </c>
      <c r="H179" s="6">
        <f t="shared" si="34"/>
        <v>0.5</v>
      </c>
      <c r="I179" s="6">
        <f t="shared" si="35"/>
        <v>0.2</v>
      </c>
      <c r="J179" s="6">
        <f t="shared" si="36"/>
        <v>0.1</v>
      </c>
      <c r="K179" s="6">
        <f t="shared" si="37"/>
        <v>0.1</v>
      </c>
      <c r="L179" s="69">
        <f>COUNTIFS('2way'!$M$3:$M$7690,"&gt;50%",'2way'!$Y$3:$Y$7690,"Y",'2way'!$Q$3:$Q$7690,"=" &amp;B179) +  COUNTIFS('2way'!$M$3:$M$7690,"&gt;50%",'2way'!$Y$3:$Y$7690,"Y",'2way'!$R$3:$R$7690,"=" &amp;B179)</f>
        <v>6</v>
      </c>
      <c r="M179" s="69">
        <f>COUNTIFS('2way'!$M$3:$M$7690,"&gt;50%",'2way'!$Y$3:$Y$7690,"N",'2way'!$Q$3:$Q$7690,"=" &amp;B179) +  COUNTIFS('2way'!$M$3:$M$7690,"&gt;50%",'2way'!$Y$3:$Y$7690,"N",'2way'!$R$3:$R$7690,"=" &amp;B179)</f>
        <v>4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10</v>
      </c>
      <c r="Q179" s="6">
        <f t="shared" si="38"/>
        <v>0.6</v>
      </c>
      <c r="R179" s="6">
        <f t="shared" si="39"/>
        <v>0.4</v>
      </c>
      <c r="S179" s="6">
        <f t="shared" si="40"/>
        <v>0</v>
      </c>
      <c r="T179" s="6">
        <f t="shared" si="41"/>
        <v>0</v>
      </c>
      <c r="U179">
        <f t="shared" si="42"/>
        <v>6</v>
      </c>
      <c r="V179" s="6">
        <f t="shared" si="43"/>
        <v>0.6</v>
      </c>
      <c r="W179">
        <f t="shared" si="44"/>
        <v>6</v>
      </c>
      <c r="X179" s="6">
        <f t="shared" si="45"/>
        <v>0.6</v>
      </c>
      <c r="Y179">
        <f t="shared" si="46"/>
        <v>3</v>
      </c>
      <c r="Z179" s="6">
        <f t="shared" si="47"/>
        <v>0.3</v>
      </c>
      <c r="AA179">
        <f t="shared" si="48"/>
        <v>4</v>
      </c>
      <c r="AB179" s="6">
        <f t="shared" si="49"/>
        <v>0.4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10</v>
      </c>
      <c r="H180" s="6">
        <f t="shared" si="34"/>
        <v>0.6</v>
      </c>
      <c r="I180" s="6">
        <f t="shared" si="35"/>
        <v>0</v>
      </c>
      <c r="J180" s="6">
        <f t="shared" si="36"/>
        <v>0.1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10</v>
      </c>
      <c r="Q180" s="6">
        <f t="shared" si="38"/>
        <v>0.7</v>
      </c>
      <c r="R180" s="6">
        <f t="shared" si="39"/>
        <v>0.2</v>
      </c>
      <c r="S180" s="6">
        <f t="shared" si="40"/>
        <v>0</v>
      </c>
      <c r="T180" s="6">
        <f t="shared" si="41"/>
        <v>0.1</v>
      </c>
      <c r="U180">
        <f t="shared" si="42"/>
        <v>7</v>
      </c>
      <c r="V180" s="6">
        <f t="shared" si="43"/>
        <v>0.7</v>
      </c>
      <c r="W180">
        <f t="shared" si="44"/>
        <v>7</v>
      </c>
      <c r="X180" s="6">
        <f t="shared" si="45"/>
        <v>0.7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1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10</v>
      </c>
      <c r="H181" s="6">
        <f t="shared" si="34"/>
        <v>0.1</v>
      </c>
      <c r="I181" s="6">
        <f t="shared" si="35"/>
        <v>0.1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5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10</v>
      </c>
      <c r="Q181" s="6">
        <f t="shared" si="38"/>
        <v>0.5</v>
      </c>
      <c r="R181" s="6">
        <f t="shared" si="39"/>
        <v>0.3</v>
      </c>
      <c r="S181" s="6">
        <f t="shared" si="40"/>
        <v>0.1</v>
      </c>
      <c r="T181" s="6">
        <f t="shared" si="41"/>
        <v>0.1</v>
      </c>
      <c r="U181">
        <f t="shared" si="42"/>
        <v>1</v>
      </c>
      <c r="V181" s="6">
        <f t="shared" si="43"/>
        <v>0.1</v>
      </c>
      <c r="W181">
        <f t="shared" si="44"/>
        <v>6</v>
      </c>
      <c r="X181" s="6">
        <f t="shared" si="45"/>
        <v>0.6</v>
      </c>
      <c r="Y181">
        <f t="shared" si="46"/>
        <v>1</v>
      </c>
      <c r="Z181" s="6">
        <f t="shared" si="47"/>
        <v>0.1</v>
      </c>
      <c r="AA181">
        <f t="shared" si="48"/>
        <v>4</v>
      </c>
      <c r="AB181" s="6">
        <f t="shared" si="49"/>
        <v>0.4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10</v>
      </c>
      <c r="H182" s="6">
        <f t="shared" si="34"/>
        <v>0</v>
      </c>
      <c r="I182" s="6">
        <f t="shared" si="35"/>
        <v>0.1</v>
      </c>
      <c r="J182" s="6">
        <f t="shared" si="36"/>
        <v>0.1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10</v>
      </c>
      <c r="Q182" s="6">
        <f t="shared" si="38"/>
        <v>0.4</v>
      </c>
      <c r="R182" s="6">
        <f t="shared" si="39"/>
        <v>0.4</v>
      </c>
      <c r="S182" s="6">
        <f t="shared" si="40"/>
        <v>0.1</v>
      </c>
      <c r="T182" s="6">
        <f t="shared" si="41"/>
        <v>0.1</v>
      </c>
      <c r="U182">
        <f t="shared" si="42"/>
        <v>1</v>
      </c>
      <c r="V182" s="6">
        <f t="shared" si="43"/>
        <v>0.1</v>
      </c>
      <c r="W182">
        <f t="shared" si="44"/>
        <v>5</v>
      </c>
      <c r="X182" s="6">
        <f t="shared" si="45"/>
        <v>0.5</v>
      </c>
      <c r="Y182">
        <f t="shared" si="46"/>
        <v>1</v>
      </c>
      <c r="Z182" s="6">
        <f t="shared" si="47"/>
        <v>0.1</v>
      </c>
      <c r="AA182">
        <f t="shared" si="48"/>
        <v>5</v>
      </c>
      <c r="AB182" s="6">
        <f t="shared" si="49"/>
        <v>0.5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10</v>
      </c>
      <c r="H183" s="6">
        <f t="shared" si="34"/>
        <v>0.3</v>
      </c>
      <c r="I183" s="6">
        <f t="shared" si="35"/>
        <v>0.2</v>
      </c>
      <c r="J183" s="6">
        <f t="shared" si="36"/>
        <v>0.1</v>
      </c>
      <c r="K183" s="6">
        <f t="shared" si="37"/>
        <v>0.1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10</v>
      </c>
      <c r="Q183" s="6">
        <f t="shared" si="38"/>
        <v>0.5</v>
      </c>
      <c r="R183" s="6">
        <f t="shared" si="39"/>
        <v>0.4</v>
      </c>
      <c r="S183" s="6">
        <f t="shared" si="40"/>
        <v>0</v>
      </c>
      <c r="T183" s="6">
        <f t="shared" si="41"/>
        <v>0</v>
      </c>
      <c r="U183">
        <f t="shared" si="42"/>
        <v>4</v>
      </c>
      <c r="V183" s="6">
        <f t="shared" si="43"/>
        <v>0.4</v>
      </c>
      <c r="W183">
        <f t="shared" si="44"/>
        <v>5</v>
      </c>
      <c r="X183" s="6">
        <f t="shared" si="45"/>
        <v>0.5</v>
      </c>
      <c r="Y183">
        <f t="shared" si="46"/>
        <v>3</v>
      </c>
      <c r="Z183" s="6">
        <f t="shared" si="47"/>
        <v>0.3</v>
      </c>
      <c r="AA183">
        <f t="shared" si="48"/>
        <v>4</v>
      </c>
      <c r="AB183" s="6">
        <f t="shared" si="49"/>
        <v>0.4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10</v>
      </c>
      <c r="H184" s="6">
        <f t="shared" si="34"/>
        <v>0.2</v>
      </c>
      <c r="I184" s="6">
        <f t="shared" si="35"/>
        <v>0.1</v>
      </c>
      <c r="J184" s="6">
        <f t="shared" si="36"/>
        <v>0.1</v>
      </c>
      <c r="K184" s="6">
        <f t="shared" si="37"/>
        <v>0.2</v>
      </c>
      <c r="L184" s="69">
        <f>COUNTIFS('2way'!$M$3:$M$7690,"&gt;50%",'2way'!$Y$3:$Y$7690,"Y",'2way'!$Q$3:$Q$7690,"=" &amp;B184) +  COUNTIFS('2way'!$M$3:$M$7690,"&gt;50%",'2way'!$Y$3:$Y$7690,"Y",'2way'!$R$3:$R$7690,"=" &amp;B184)</f>
        <v>7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10</v>
      </c>
      <c r="Q184" s="6">
        <f t="shared" si="38"/>
        <v>0.7</v>
      </c>
      <c r="R184" s="6">
        <f t="shared" si="39"/>
        <v>0.3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0.3</v>
      </c>
      <c r="W184">
        <f t="shared" si="44"/>
        <v>7</v>
      </c>
      <c r="X184" s="6">
        <f t="shared" si="45"/>
        <v>0.7</v>
      </c>
      <c r="Y184">
        <f t="shared" si="46"/>
        <v>3</v>
      </c>
      <c r="Z184" s="6">
        <f t="shared" si="47"/>
        <v>0.3</v>
      </c>
      <c r="AA184">
        <f t="shared" si="48"/>
        <v>3</v>
      </c>
      <c r="AB184" s="6">
        <f t="shared" si="49"/>
        <v>0.3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2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10</v>
      </c>
      <c r="H185" s="6">
        <f t="shared" si="34"/>
        <v>0.2</v>
      </c>
      <c r="I185" s="6">
        <f t="shared" si="35"/>
        <v>0.2</v>
      </c>
      <c r="J185" s="6">
        <f t="shared" si="36"/>
        <v>0.2</v>
      </c>
      <c r="K185" s="6">
        <f t="shared" si="37"/>
        <v>0.1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3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10</v>
      </c>
      <c r="Q185" s="6">
        <f t="shared" si="38"/>
        <v>0.4</v>
      </c>
      <c r="R185" s="6">
        <f t="shared" si="39"/>
        <v>0.3</v>
      </c>
      <c r="S185" s="6">
        <f t="shared" si="40"/>
        <v>0.2</v>
      </c>
      <c r="T185" s="6">
        <f t="shared" si="41"/>
        <v>0.1</v>
      </c>
      <c r="U185">
        <f t="shared" si="42"/>
        <v>4</v>
      </c>
      <c r="V185" s="6">
        <f t="shared" si="43"/>
        <v>0.4</v>
      </c>
      <c r="W185">
        <f t="shared" si="44"/>
        <v>6</v>
      </c>
      <c r="X185" s="6">
        <f t="shared" si="45"/>
        <v>0.6</v>
      </c>
      <c r="Y185">
        <f t="shared" si="46"/>
        <v>3</v>
      </c>
      <c r="Z185" s="6">
        <f t="shared" si="47"/>
        <v>0.3</v>
      </c>
      <c r="AA185">
        <f t="shared" si="48"/>
        <v>4</v>
      </c>
      <c r="AB185" s="6">
        <f t="shared" si="49"/>
        <v>0.4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10</v>
      </c>
      <c r="H186" s="6">
        <f t="shared" si="34"/>
        <v>0.5</v>
      </c>
      <c r="I186" s="6">
        <f t="shared" si="35"/>
        <v>0.2</v>
      </c>
      <c r="J186" s="6">
        <f t="shared" si="36"/>
        <v>0</v>
      </c>
      <c r="K186" s="6">
        <f t="shared" si="37"/>
        <v>0.1</v>
      </c>
      <c r="L186" s="69">
        <f>COUNTIFS('2way'!$M$3:$M$7690,"&gt;50%",'2way'!$Y$3:$Y$7690,"Y",'2way'!$Q$3:$Q$7690,"=" &amp;B186) +  COUNTIFS('2way'!$M$3:$M$7690,"&gt;50%",'2way'!$Y$3:$Y$7690,"Y",'2way'!$R$3:$R$7690,"=" &amp;B186)</f>
        <v>3</v>
      </c>
      <c r="M186" s="69">
        <f>COUNTIFS('2way'!$M$3:$M$7690,"&gt;50%",'2way'!$Y$3:$Y$7690,"N",'2way'!$Q$3:$Q$7690,"=" &amp;B186) +  COUNTIFS('2way'!$M$3:$M$7690,"&gt;50%",'2way'!$Y$3:$Y$7690,"N",'2way'!$R$3:$R$7690,"=" &amp;B186)</f>
        <v>3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10</v>
      </c>
      <c r="Q186" s="6">
        <f t="shared" si="38"/>
        <v>0.3</v>
      </c>
      <c r="R186" s="6">
        <f t="shared" si="39"/>
        <v>0.3</v>
      </c>
      <c r="S186" s="6">
        <f t="shared" si="40"/>
        <v>0.1</v>
      </c>
      <c r="T186" s="6">
        <f t="shared" si="41"/>
        <v>0.2</v>
      </c>
      <c r="U186">
        <f t="shared" si="42"/>
        <v>5</v>
      </c>
      <c r="V186" s="6">
        <f t="shared" si="43"/>
        <v>0.5</v>
      </c>
      <c r="W186">
        <f t="shared" si="44"/>
        <v>4</v>
      </c>
      <c r="X186" s="6">
        <f t="shared" si="45"/>
        <v>0.4</v>
      </c>
      <c r="Y186">
        <f t="shared" si="46"/>
        <v>3</v>
      </c>
      <c r="Z186" s="6">
        <f t="shared" si="47"/>
        <v>0.3</v>
      </c>
      <c r="AA186">
        <f t="shared" si="48"/>
        <v>5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10</v>
      </c>
      <c r="H187" s="6">
        <f t="shared" si="34"/>
        <v>0.4</v>
      </c>
      <c r="I187" s="6">
        <f t="shared" si="35"/>
        <v>0.2</v>
      </c>
      <c r="J187" s="6">
        <f t="shared" si="36"/>
        <v>0.1</v>
      </c>
      <c r="K187" s="6">
        <f t="shared" si="37"/>
        <v>0.2</v>
      </c>
      <c r="L187" s="69">
        <f>COUNTIFS('2way'!$M$3:$M$7690,"&gt;50%",'2way'!$Y$3:$Y$7690,"Y",'2way'!$Q$3:$Q$7690,"=" &amp;B187) +  COUNTIFS('2way'!$M$3:$M$7690,"&gt;50%",'2way'!$Y$3:$Y$7690,"Y",'2way'!$R$3:$R$7690,"=" &amp;B187)</f>
        <v>7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10</v>
      </c>
      <c r="Q187" s="6">
        <f t="shared" si="38"/>
        <v>0.7</v>
      </c>
      <c r="R187" s="6">
        <f t="shared" si="39"/>
        <v>0.3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0.5</v>
      </c>
      <c r="W187">
        <f t="shared" si="44"/>
        <v>7</v>
      </c>
      <c r="X187" s="6">
        <f t="shared" si="45"/>
        <v>0.7</v>
      </c>
      <c r="Y187">
        <f t="shared" si="46"/>
        <v>4</v>
      </c>
      <c r="Z187" s="6">
        <f t="shared" si="47"/>
        <v>0.4</v>
      </c>
      <c r="AA187">
        <f t="shared" si="48"/>
        <v>3</v>
      </c>
      <c r="AB187" s="6">
        <f t="shared" si="49"/>
        <v>0.3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3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6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0.33333333333333331</v>
      </c>
      <c r="L188" s="69">
        <f>COUNTIFS('2way'!$M$3:$M$7690,"&gt;50%",'2way'!$Y$3:$Y$7690,"Y",'2way'!$Q$3:$Q$7690,"=" &amp;B188) +  COUNTIFS('2way'!$M$3:$M$7690,"&gt;50%",'2way'!$Y$3:$Y$7690,"Y",'2way'!$R$3:$R$7690,"=" &amp;B188)</f>
        <v>6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6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3</v>
      </c>
      <c r="V188" s="6">
        <f t="shared" si="43"/>
        <v>0.5</v>
      </c>
      <c r="W188">
        <f t="shared" si="44"/>
        <v>6</v>
      </c>
      <c r="X188" s="6">
        <f t="shared" si="45"/>
        <v>1</v>
      </c>
      <c r="Y188">
        <f t="shared" si="46"/>
        <v>2</v>
      </c>
      <c r="Z188" s="6">
        <f t="shared" si="47"/>
        <v>0.33333333333333331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2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2</v>
      </c>
      <c r="G189">
        <f>COUNTIF('2way'!$Q$3:$Q$7690,"=" &amp;B189) + COUNTIF('2way'!$R$3:$R$7690,"=" &amp;B189)</f>
        <v>10</v>
      </c>
      <c r="H189" s="6">
        <f t="shared" si="34"/>
        <v>0.4</v>
      </c>
      <c r="I189" s="6">
        <f t="shared" si="35"/>
        <v>0.2</v>
      </c>
      <c r="J189" s="6">
        <f t="shared" si="36"/>
        <v>0.1</v>
      </c>
      <c r="K189" s="6">
        <f t="shared" si="37"/>
        <v>0.2</v>
      </c>
      <c r="L189" s="69">
        <f>COUNTIFS('2way'!$M$3:$M$7690,"&gt;50%",'2way'!$Y$3:$Y$7690,"Y",'2way'!$Q$3:$Q$7690,"=" &amp;B189) +  COUNTIFS('2way'!$M$3:$M$7690,"&gt;50%",'2way'!$Y$3:$Y$7690,"Y",'2way'!$R$3:$R$7690,"=" &amp;B189)</f>
        <v>7</v>
      </c>
      <c r="M189" s="69">
        <f>COUNTIFS('2way'!$M$3:$M$7690,"&gt;50%",'2way'!$Y$3:$Y$7690,"N",'2way'!$Q$3:$Q$7690,"=" &amp;B189) +  COUNTIFS('2way'!$M$3:$M$7690,"&gt;50%",'2way'!$Y$3:$Y$7690,"N",'2way'!$R$3:$R$7690,"=" &amp;B189)</f>
        <v>3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10</v>
      </c>
      <c r="Q189" s="6">
        <f t="shared" si="38"/>
        <v>0.7</v>
      </c>
      <c r="R189" s="6">
        <f t="shared" si="39"/>
        <v>0.3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0.5</v>
      </c>
      <c r="W189">
        <f t="shared" si="44"/>
        <v>7</v>
      </c>
      <c r="X189" s="6">
        <f t="shared" si="45"/>
        <v>0.7</v>
      </c>
      <c r="Y189">
        <f t="shared" si="46"/>
        <v>4</v>
      </c>
      <c r="Z189" s="6">
        <f t="shared" si="47"/>
        <v>0.4</v>
      </c>
      <c r="AA189">
        <f t="shared" si="48"/>
        <v>3</v>
      </c>
      <c r="AB189" s="6">
        <f t="shared" si="49"/>
        <v>0.3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10</v>
      </c>
      <c r="H190" s="6">
        <f t="shared" si="34"/>
        <v>0.3</v>
      </c>
      <c r="I190" s="6">
        <f t="shared" si="35"/>
        <v>0.4</v>
      </c>
      <c r="J190" s="6">
        <f t="shared" si="36"/>
        <v>0.1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6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10</v>
      </c>
      <c r="Q190" s="6">
        <f t="shared" si="38"/>
        <v>0.4</v>
      </c>
      <c r="R190" s="6">
        <f t="shared" si="39"/>
        <v>0.6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0.4</v>
      </c>
      <c r="W190">
        <f t="shared" si="44"/>
        <v>4</v>
      </c>
      <c r="X190" s="6">
        <f t="shared" si="45"/>
        <v>0.4</v>
      </c>
      <c r="Y190">
        <f t="shared" si="46"/>
        <v>4</v>
      </c>
      <c r="Z190" s="6">
        <f t="shared" si="47"/>
        <v>0.4</v>
      </c>
      <c r="AA190">
        <f t="shared" si="48"/>
        <v>6</v>
      </c>
      <c r="AB190" s="6">
        <f t="shared" si="49"/>
        <v>0.6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1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10</v>
      </c>
      <c r="H191" s="6">
        <f t="shared" si="34"/>
        <v>0.1</v>
      </c>
      <c r="I191" s="6">
        <f t="shared" si="35"/>
        <v>0</v>
      </c>
      <c r="J191" s="6">
        <f t="shared" si="36"/>
        <v>0.1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7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10</v>
      </c>
      <c r="Q191" s="6">
        <f t="shared" si="38"/>
        <v>0.7</v>
      </c>
      <c r="R191" s="6">
        <f t="shared" si="39"/>
        <v>0.1</v>
      </c>
      <c r="S191" s="6">
        <f t="shared" si="40"/>
        <v>0.1</v>
      </c>
      <c r="T191" s="6">
        <f t="shared" si="41"/>
        <v>0.1</v>
      </c>
      <c r="U191">
        <f t="shared" si="42"/>
        <v>2</v>
      </c>
      <c r="V191" s="6">
        <f t="shared" si="43"/>
        <v>0.2</v>
      </c>
      <c r="W191">
        <f t="shared" si="44"/>
        <v>8</v>
      </c>
      <c r="X191" s="6">
        <f t="shared" si="45"/>
        <v>0.8</v>
      </c>
      <c r="Y191">
        <f t="shared" si="46"/>
        <v>0</v>
      </c>
      <c r="Z191" s="6">
        <f t="shared" si="47"/>
        <v>0</v>
      </c>
      <c r="AA191">
        <f t="shared" si="48"/>
        <v>2</v>
      </c>
      <c r="AB191" s="6">
        <f t="shared" si="49"/>
        <v>0.2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2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10</v>
      </c>
      <c r="H192" s="6">
        <f t="shared" si="34"/>
        <v>0.2</v>
      </c>
      <c r="I192" s="6">
        <f t="shared" si="35"/>
        <v>0.1</v>
      </c>
      <c r="J192" s="6">
        <f t="shared" si="36"/>
        <v>0.2</v>
      </c>
      <c r="K192" s="6">
        <f t="shared" si="37"/>
        <v>0.4</v>
      </c>
      <c r="L192" s="69">
        <f>COUNTIFS('2way'!$M$3:$M$7690,"&gt;50%",'2way'!$Y$3:$Y$7690,"Y",'2way'!$Q$3:$Q$7690,"=" &amp;B192) +  COUNTIFS('2way'!$M$3:$M$7690,"&gt;50%",'2way'!$Y$3:$Y$7690,"Y",'2way'!$R$3:$R$7690,"=" &amp;B192)</f>
        <v>5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10</v>
      </c>
      <c r="Q192" s="6">
        <f t="shared" si="38"/>
        <v>0.5</v>
      </c>
      <c r="R192" s="6">
        <f t="shared" si="39"/>
        <v>0.4</v>
      </c>
      <c r="S192" s="6">
        <f t="shared" si="40"/>
        <v>0</v>
      </c>
      <c r="T192" s="6">
        <f t="shared" si="41"/>
        <v>0.1</v>
      </c>
      <c r="U192">
        <f t="shared" si="42"/>
        <v>4</v>
      </c>
      <c r="V192" s="6">
        <f t="shared" si="43"/>
        <v>0.4</v>
      </c>
      <c r="W192">
        <f t="shared" si="44"/>
        <v>5</v>
      </c>
      <c r="X192" s="6">
        <f t="shared" si="45"/>
        <v>0.5</v>
      </c>
      <c r="Y192">
        <f t="shared" si="46"/>
        <v>5</v>
      </c>
      <c r="Z192" s="6">
        <f t="shared" si="47"/>
        <v>0.5</v>
      </c>
      <c r="AA192">
        <f t="shared" si="48"/>
        <v>5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3</v>
      </c>
      <c r="G193">
        <f>COUNTIF('2way'!$Q$3:$Q$7690,"=" &amp;B193) + COUNTIF('2way'!$R$3:$R$7690,"=" &amp;B193)</f>
        <v>10</v>
      </c>
      <c r="H193" s="6">
        <f t="shared" si="34"/>
        <v>0.1</v>
      </c>
      <c r="I193" s="6">
        <f t="shared" si="35"/>
        <v>0.3</v>
      </c>
      <c r="J193" s="6">
        <f t="shared" si="36"/>
        <v>0.1</v>
      </c>
      <c r="K193" s="6">
        <f t="shared" si="37"/>
        <v>0.3</v>
      </c>
      <c r="L193" s="69">
        <f>COUNTIFS('2way'!$M$3:$M$7690,"&gt;50%",'2way'!$Y$3:$Y$7690,"Y",'2way'!$Q$3:$Q$7690,"=" &amp;B193) +  COUNTIFS('2way'!$M$3:$M$7690,"&gt;50%",'2way'!$Y$3:$Y$7690,"Y",'2way'!$R$3:$R$7690,"=" &amp;B193)</f>
        <v>5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10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</v>
      </c>
      <c r="W193">
        <f t="shared" si="44"/>
        <v>5</v>
      </c>
      <c r="X193" s="6">
        <f t="shared" si="45"/>
        <v>0.5</v>
      </c>
      <c r="Y193">
        <f t="shared" si="46"/>
        <v>6</v>
      </c>
      <c r="Z193" s="6">
        <f t="shared" si="47"/>
        <v>0.6</v>
      </c>
      <c r="AA193">
        <f t="shared" si="48"/>
        <v>5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10</v>
      </c>
      <c r="H194" s="6">
        <f t="shared" si="34"/>
        <v>0.2</v>
      </c>
      <c r="I194" s="6">
        <f t="shared" si="35"/>
        <v>0.3</v>
      </c>
      <c r="J194" s="6">
        <f t="shared" si="36"/>
        <v>0.2</v>
      </c>
      <c r="K194" s="6">
        <f t="shared" si="37"/>
        <v>0.3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5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10</v>
      </c>
      <c r="Q194" s="6">
        <f t="shared" si="38"/>
        <v>0.4</v>
      </c>
      <c r="R194" s="6">
        <f t="shared" si="39"/>
        <v>0.5</v>
      </c>
      <c r="S194" s="6">
        <f t="shared" si="40"/>
        <v>0</v>
      </c>
      <c r="T194" s="6">
        <f t="shared" si="41"/>
        <v>0.1</v>
      </c>
      <c r="U194">
        <f t="shared" si="42"/>
        <v>4</v>
      </c>
      <c r="V194" s="6">
        <f t="shared" si="43"/>
        <v>0.4</v>
      </c>
      <c r="W194">
        <f t="shared" si="44"/>
        <v>4</v>
      </c>
      <c r="X194" s="6">
        <f t="shared" si="45"/>
        <v>0.4</v>
      </c>
      <c r="Y194">
        <f t="shared" si="46"/>
        <v>6</v>
      </c>
      <c r="Z194" s="6">
        <f t="shared" si="47"/>
        <v>0.6</v>
      </c>
      <c r="AA194">
        <f t="shared" si="48"/>
        <v>6</v>
      </c>
      <c r="AB194" s="6">
        <f t="shared" si="49"/>
        <v>0.6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4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10</v>
      </c>
      <c r="H195" s="6">
        <f t="shared" si="34"/>
        <v>0.5</v>
      </c>
      <c r="I195" s="6">
        <f t="shared" si="35"/>
        <v>0.4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5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10</v>
      </c>
      <c r="Q195" s="6">
        <f t="shared" si="38"/>
        <v>0.5</v>
      </c>
      <c r="R195" s="6">
        <f t="shared" si="39"/>
        <v>0.5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0.5</v>
      </c>
      <c r="W195">
        <f t="shared" si="44"/>
        <v>5</v>
      </c>
      <c r="X195" s="6">
        <f t="shared" si="45"/>
        <v>0.5</v>
      </c>
      <c r="Y195">
        <f t="shared" si="46"/>
        <v>4</v>
      </c>
      <c r="Z195" s="6">
        <f t="shared" si="47"/>
        <v>0.4</v>
      </c>
      <c r="AA195">
        <f t="shared" si="48"/>
        <v>5</v>
      </c>
      <c r="AB195" s="6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10</v>
      </c>
      <c r="H196" s="6">
        <f t="shared" ref="H196:H259" si="50">C196/G196</f>
        <v>0.3</v>
      </c>
      <c r="I196" s="6">
        <f t="shared" si="35"/>
        <v>0</v>
      </c>
      <c r="J196" s="6">
        <f t="shared" si="36"/>
        <v>0.2</v>
      </c>
      <c r="K196" s="6">
        <f t="shared" si="37"/>
        <v>0.4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2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10</v>
      </c>
      <c r="Q196" s="6">
        <f t="shared" si="38"/>
        <v>0.8</v>
      </c>
      <c r="R196" s="6">
        <f t="shared" si="39"/>
        <v>0.2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0.5</v>
      </c>
      <c r="W196">
        <f t="shared" si="44"/>
        <v>8</v>
      </c>
      <c r="X196" s="6">
        <f t="shared" si="45"/>
        <v>0.8</v>
      </c>
      <c r="Y196">
        <f t="shared" si="46"/>
        <v>4</v>
      </c>
      <c r="Z196" s="6">
        <f t="shared" si="47"/>
        <v>0.4</v>
      </c>
      <c r="AA196">
        <f t="shared" si="48"/>
        <v>2</v>
      </c>
      <c r="AB196" s="6">
        <f t="shared" si="49"/>
        <v>0.2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10</v>
      </c>
      <c r="H197" s="6">
        <f t="shared" si="50"/>
        <v>0.4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</v>
      </c>
      <c r="L197" s="69">
        <f>COUNTIFS('2way'!$M$3:$M$7690,"&gt;50%",'2way'!$Y$3:$Y$7690,"Y",'2way'!$Q$3:$Q$7690,"=" &amp;B197) +  COUNTIFS('2way'!$M$3:$M$7690,"&gt;50%",'2way'!$Y$3:$Y$7690,"Y",'2way'!$R$3:$R$7690,"=" &amp;B197)</f>
        <v>4</v>
      </c>
      <c r="M197" s="69">
        <f>COUNTIFS('2way'!$M$3:$M$7690,"&gt;50%",'2way'!$Y$3:$Y$7690,"N",'2way'!$Q$3:$Q$7690,"=" &amp;B197) +  COUNTIFS('2way'!$M$3:$M$7690,"&gt;50%",'2way'!$Y$3:$Y$7690,"N",'2way'!$R$3:$R$7690,"=" &amp;B197)</f>
        <v>4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10</v>
      </c>
      <c r="Q197" s="6">
        <f t="shared" ref="Q197:Q260" si="54">L197/P197</f>
        <v>0.4</v>
      </c>
      <c r="R197" s="6">
        <f t="shared" ref="R197:R260" si="55">M197/P197</f>
        <v>0.4</v>
      </c>
      <c r="S197" s="6">
        <f t="shared" ref="S197:S260" si="56">N197/P197</f>
        <v>0.1</v>
      </c>
      <c r="T197" s="6">
        <f t="shared" ref="T197:T260" si="57">O197/P197</f>
        <v>0.1</v>
      </c>
      <c r="U197">
        <f t="shared" ref="U197:U260" si="58">C197+E197</f>
        <v>4</v>
      </c>
      <c r="V197" s="6">
        <f t="shared" ref="V197:V260" si="59">U197/G197</f>
        <v>0.4</v>
      </c>
      <c r="W197">
        <f t="shared" ref="W197:W260" si="60">L197+N197</f>
        <v>5</v>
      </c>
      <c r="X197" s="6">
        <f t="shared" ref="X197:X260" si="61">W197/P197</f>
        <v>0.5</v>
      </c>
      <c r="Y197">
        <f t="shared" ref="Y197:Y260" si="62">D197+F197</f>
        <v>6</v>
      </c>
      <c r="Z197" s="6">
        <f t="shared" ref="Z197:Z260" si="63">Y197/G197</f>
        <v>0.6</v>
      </c>
      <c r="AA197">
        <f t="shared" ref="AA197:AA260" si="64">M197+O197</f>
        <v>5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10</v>
      </c>
      <c r="H198" s="6">
        <f t="shared" si="50"/>
        <v>0.5</v>
      </c>
      <c r="I198" s="6">
        <f t="shared" si="51"/>
        <v>0.5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10</v>
      </c>
      <c r="Q198" s="6">
        <f t="shared" si="54"/>
        <v>0.5</v>
      </c>
      <c r="R198" s="6">
        <f t="shared" si="55"/>
        <v>0.5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0.5</v>
      </c>
      <c r="W198">
        <f t="shared" si="60"/>
        <v>5</v>
      </c>
      <c r="X198" s="6">
        <f t="shared" si="61"/>
        <v>0.5</v>
      </c>
      <c r="Y198">
        <f t="shared" si="62"/>
        <v>5</v>
      </c>
      <c r="Z198" s="6">
        <f t="shared" si="63"/>
        <v>0.5</v>
      </c>
      <c r="AA198">
        <f t="shared" si="64"/>
        <v>5</v>
      </c>
      <c r="AB198" s="6">
        <f t="shared" si="65"/>
        <v>0.5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10</v>
      </c>
      <c r="H199" s="6">
        <f t="shared" si="50"/>
        <v>0.2</v>
      </c>
      <c r="I199" s="6">
        <f t="shared" si="51"/>
        <v>0.5</v>
      </c>
      <c r="J199" s="6">
        <f t="shared" si="52"/>
        <v>0.2</v>
      </c>
      <c r="K199" s="6">
        <f t="shared" si="53"/>
        <v>0.1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10</v>
      </c>
      <c r="Q199" s="6">
        <f t="shared" si="54"/>
        <v>0.3</v>
      </c>
      <c r="R199" s="6">
        <f t="shared" si="55"/>
        <v>0.2</v>
      </c>
      <c r="S199" s="6">
        <f t="shared" si="56"/>
        <v>0.5</v>
      </c>
      <c r="T199" s="6">
        <f t="shared" si="57"/>
        <v>0</v>
      </c>
      <c r="U199">
        <f t="shared" si="58"/>
        <v>4</v>
      </c>
      <c r="V199" s="6">
        <f t="shared" si="59"/>
        <v>0.4</v>
      </c>
      <c r="W199">
        <f t="shared" si="60"/>
        <v>8</v>
      </c>
      <c r="X199" s="6">
        <f t="shared" si="61"/>
        <v>0.8</v>
      </c>
      <c r="Y199">
        <f t="shared" si="62"/>
        <v>6</v>
      </c>
      <c r="Z199" s="6">
        <f t="shared" si="63"/>
        <v>0.6</v>
      </c>
      <c r="AA199">
        <f t="shared" si="64"/>
        <v>2</v>
      </c>
      <c r="AB199" s="6">
        <f t="shared" si="65"/>
        <v>0.2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2</v>
      </c>
      <c r="G200">
        <f>COUNTIF('2way'!$Q$3:$Q$7690,"=" &amp;B200) + COUNTIF('2way'!$R$3:$R$7690,"=" &amp;B200)</f>
        <v>10</v>
      </c>
      <c r="H200" s="6">
        <f t="shared" si="50"/>
        <v>0</v>
      </c>
      <c r="I200" s="6">
        <f t="shared" si="51"/>
        <v>0.1</v>
      </c>
      <c r="J200" s="6">
        <f t="shared" si="52"/>
        <v>0.7</v>
      </c>
      <c r="K200" s="6">
        <f t="shared" si="53"/>
        <v>0.2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2</v>
      </c>
      <c r="P200">
        <f>COUNTIF('2way'!$Q$3:$Q$7690,"=" &amp;B200) + COUNTIF('2way'!$R$3:$R$7690,"=" &amp;B200)</f>
        <v>10</v>
      </c>
      <c r="Q200" s="6">
        <f t="shared" si="54"/>
        <v>0</v>
      </c>
      <c r="R200" s="6">
        <f t="shared" si="55"/>
        <v>0.2</v>
      </c>
      <c r="S200" s="6">
        <f t="shared" si="56"/>
        <v>0.6</v>
      </c>
      <c r="T200" s="6">
        <f t="shared" si="57"/>
        <v>0.2</v>
      </c>
      <c r="U200">
        <f t="shared" si="58"/>
        <v>7</v>
      </c>
      <c r="V200" s="6">
        <f t="shared" si="59"/>
        <v>0.7</v>
      </c>
      <c r="W200">
        <f t="shared" si="60"/>
        <v>6</v>
      </c>
      <c r="X200" s="6">
        <f t="shared" si="61"/>
        <v>0.6</v>
      </c>
      <c r="Y200">
        <f t="shared" si="62"/>
        <v>3</v>
      </c>
      <c r="Z200" s="6">
        <f t="shared" si="63"/>
        <v>0.3</v>
      </c>
      <c r="AA200">
        <f t="shared" si="64"/>
        <v>4</v>
      </c>
      <c r="AB200" s="6">
        <f t="shared" si="65"/>
        <v>0.4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4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10</v>
      </c>
      <c r="H201" s="6">
        <f t="shared" si="50"/>
        <v>0.5</v>
      </c>
      <c r="I201" s="6">
        <f t="shared" si="51"/>
        <v>0</v>
      </c>
      <c r="J201" s="6">
        <f t="shared" si="52"/>
        <v>0.4</v>
      </c>
      <c r="K201" s="6">
        <f t="shared" si="53"/>
        <v>0.1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4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10</v>
      </c>
      <c r="Q201" s="6">
        <f t="shared" si="54"/>
        <v>0.4</v>
      </c>
      <c r="R201" s="6">
        <f t="shared" si="55"/>
        <v>0</v>
      </c>
      <c r="S201" s="6">
        <f t="shared" si="56"/>
        <v>0.4</v>
      </c>
      <c r="T201" s="6">
        <f t="shared" si="57"/>
        <v>0.2</v>
      </c>
      <c r="U201">
        <f t="shared" si="58"/>
        <v>9</v>
      </c>
      <c r="V201" s="6">
        <f t="shared" si="59"/>
        <v>0.9</v>
      </c>
      <c r="W201">
        <f t="shared" si="60"/>
        <v>8</v>
      </c>
      <c r="X201" s="6">
        <f t="shared" si="61"/>
        <v>0.8</v>
      </c>
      <c r="Y201">
        <f t="shared" si="62"/>
        <v>1</v>
      </c>
      <c r="Z201" s="6">
        <f t="shared" si="63"/>
        <v>0.1</v>
      </c>
      <c r="AA201">
        <f t="shared" si="64"/>
        <v>2</v>
      </c>
      <c r="AB201" s="6">
        <f t="shared" si="65"/>
        <v>0.2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2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10</v>
      </c>
      <c r="H202" s="6">
        <f t="shared" si="50"/>
        <v>0.3</v>
      </c>
      <c r="I202" s="6">
        <f t="shared" si="51"/>
        <v>0.2</v>
      </c>
      <c r="J202" s="6">
        <f t="shared" si="52"/>
        <v>0.2</v>
      </c>
      <c r="K202" s="6">
        <f t="shared" si="53"/>
        <v>0.2</v>
      </c>
      <c r="L202" s="69">
        <f>COUNTIFS('2way'!$M$3:$M$7690,"&gt;50%",'2way'!$Y$3:$Y$7690,"Y",'2way'!$Q$3:$Q$7690,"=" &amp;B202) +  COUNTIFS('2way'!$M$3:$M$7690,"&gt;50%",'2way'!$Y$3:$Y$7690,"Y",'2way'!$R$3:$R$7690,"=" &amp;B202)</f>
        <v>3</v>
      </c>
      <c r="M202" s="69">
        <f>COUNTIFS('2way'!$M$3:$M$7690,"&gt;50%",'2way'!$Y$3:$Y$7690,"N",'2way'!$Q$3:$Q$7690,"=" &amp;B202) +  COUNTIFS('2way'!$M$3:$M$7690,"&gt;50%",'2way'!$Y$3:$Y$7690,"N",'2way'!$R$3:$R$7690,"=" &amp;B202)</f>
        <v>1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10</v>
      </c>
      <c r="Q202" s="6">
        <f t="shared" si="54"/>
        <v>0.3</v>
      </c>
      <c r="R202" s="6">
        <f t="shared" si="55"/>
        <v>0.1</v>
      </c>
      <c r="S202" s="6">
        <f t="shared" si="56"/>
        <v>0.3</v>
      </c>
      <c r="T202" s="6">
        <f t="shared" si="57"/>
        <v>0.2</v>
      </c>
      <c r="U202">
        <f t="shared" si="58"/>
        <v>5</v>
      </c>
      <c r="V202" s="6">
        <f t="shared" si="59"/>
        <v>0.5</v>
      </c>
      <c r="W202">
        <f t="shared" si="60"/>
        <v>6</v>
      </c>
      <c r="X202" s="6">
        <f t="shared" si="61"/>
        <v>0.6</v>
      </c>
      <c r="Y202">
        <f t="shared" si="62"/>
        <v>4</v>
      </c>
      <c r="Z202" s="6">
        <f t="shared" si="63"/>
        <v>0.4</v>
      </c>
      <c r="AA202">
        <f t="shared" si="64"/>
        <v>3</v>
      </c>
      <c r="AB202" s="6">
        <f t="shared" si="65"/>
        <v>0.3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2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4</v>
      </c>
      <c r="G203">
        <f>COUNTIF('2way'!$Q$3:$Q$7690,"=" &amp;B203) + COUNTIF('2way'!$R$3:$R$7690,"=" &amp;B203)</f>
        <v>10</v>
      </c>
      <c r="H203" s="6">
        <f t="shared" si="50"/>
        <v>0.2</v>
      </c>
      <c r="I203" s="6">
        <f t="shared" si="51"/>
        <v>0.2</v>
      </c>
      <c r="J203" s="6">
        <f t="shared" si="52"/>
        <v>0.2</v>
      </c>
      <c r="K203" s="6">
        <f t="shared" si="53"/>
        <v>0.4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10</v>
      </c>
      <c r="Q203" s="6">
        <f t="shared" si="54"/>
        <v>0.4</v>
      </c>
      <c r="R203" s="6">
        <f t="shared" si="55"/>
        <v>0.3</v>
      </c>
      <c r="S203" s="6">
        <f t="shared" si="56"/>
        <v>0.1</v>
      </c>
      <c r="T203" s="6">
        <f t="shared" si="57"/>
        <v>0.2</v>
      </c>
      <c r="U203">
        <f t="shared" si="58"/>
        <v>4</v>
      </c>
      <c r="V203" s="6">
        <f t="shared" si="59"/>
        <v>0.4</v>
      </c>
      <c r="W203">
        <f t="shared" si="60"/>
        <v>5</v>
      </c>
      <c r="X203" s="6">
        <f t="shared" si="61"/>
        <v>0.5</v>
      </c>
      <c r="Y203">
        <f t="shared" si="62"/>
        <v>6</v>
      </c>
      <c r="Z203" s="6">
        <f t="shared" si="63"/>
        <v>0.6</v>
      </c>
      <c r="AA203">
        <f t="shared" si="64"/>
        <v>5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3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10</v>
      </c>
      <c r="H204" s="6">
        <f t="shared" si="50"/>
        <v>0.2</v>
      </c>
      <c r="I204" s="6">
        <f t="shared" si="51"/>
        <v>0.3</v>
      </c>
      <c r="J204" s="6">
        <f t="shared" si="52"/>
        <v>0.1</v>
      </c>
      <c r="K204" s="6">
        <f t="shared" si="53"/>
        <v>0.4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10</v>
      </c>
      <c r="Q204" s="6">
        <f t="shared" si="54"/>
        <v>0.4</v>
      </c>
      <c r="R204" s="6">
        <f t="shared" si="55"/>
        <v>0.2</v>
      </c>
      <c r="S204" s="6">
        <f t="shared" si="56"/>
        <v>0.2</v>
      </c>
      <c r="T204" s="6">
        <f t="shared" si="57"/>
        <v>0.2</v>
      </c>
      <c r="U204">
        <f t="shared" si="58"/>
        <v>3</v>
      </c>
      <c r="V204" s="6">
        <f t="shared" si="59"/>
        <v>0.3</v>
      </c>
      <c r="W204">
        <f t="shared" si="60"/>
        <v>6</v>
      </c>
      <c r="X204" s="6">
        <f t="shared" si="61"/>
        <v>0.6</v>
      </c>
      <c r="Y204">
        <f t="shared" si="62"/>
        <v>7</v>
      </c>
      <c r="Z204" s="6">
        <f t="shared" si="63"/>
        <v>0.7</v>
      </c>
      <c r="AA204">
        <f t="shared" si="64"/>
        <v>4</v>
      </c>
      <c r="AB204" s="6">
        <f t="shared" si="65"/>
        <v>0.4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10</v>
      </c>
      <c r="H205" s="6">
        <f t="shared" si="50"/>
        <v>0.2</v>
      </c>
      <c r="I205" s="6">
        <f t="shared" si="51"/>
        <v>0.1</v>
      </c>
      <c r="J205" s="6">
        <f t="shared" si="52"/>
        <v>0.2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10</v>
      </c>
      <c r="Q205" s="6">
        <f t="shared" si="54"/>
        <v>0.1</v>
      </c>
      <c r="R205" s="6">
        <f t="shared" si="55"/>
        <v>0</v>
      </c>
      <c r="S205" s="6">
        <f t="shared" si="56"/>
        <v>0.3</v>
      </c>
      <c r="T205" s="6">
        <f t="shared" si="57"/>
        <v>0.6</v>
      </c>
      <c r="U205">
        <f t="shared" si="58"/>
        <v>4</v>
      </c>
      <c r="V205" s="6">
        <f t="shared" si="59"/>
        <v>0.4</v>
      </c>
      <c r="W205">
        <f t="shared" si="60"/>
        <v>4</v>
      </c>
      <c r="X205" s="6">
        <f t="shared" si="61"/>
        <v>0.4</v>
      </c>
      <c r="Y205">
        <f t="shared" si="62"/>
        <v>6</v>
      </c>
      <c r="Z205" s="6">
        <f t="shared" si="63"/>
        <v>0.6</v>
      </c>
      <c r="AA205">
        <f t="shared" si="64"/>
        <v>6</v>
      </c>
      <c r="AB205" s="6">
        <f t="shared" si="65"/>
        <v>0.6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5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10</v>
      </c>
      <c r="H206" s="6">
        <f t="shared" si="50"/>
        <v>0.3</v>
      </c>
      <c r="I206" s="6">
        <f t="shared" si="51"/>
        <v>0.5</v>
      </c>
      <c r="J206" s="6">
        <f t="shared" si="52"/>
        <v>0</v>
      </c>
      <c r="K206" s="6">
        <f t="shared" si="53"/>
        <v>0.2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5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10</v>
      </c>
      <c r="Q206" s="6">
        <f t="shared" si="54"/>
        <v>0.4</v>
      </c>
      <c r="R206" s="6">
        <f t="shared" si="55"/>
        <v>0.5</v>
      </c>
      <c r="S206" s="6">
        <f t="shared" si="56"/>
        <v>0</v>
      </c>
      <c r="T206" s="6">
        <f t="shared" si="57"/>
        <v>0.1</v>
      </c>
      <c r="U206">
        <f t="shared" si="58"/>
        <v>3</v>
      </c>
      <c r="V206" s="6">
        <f t="shared" si="59"/>
        <v>0.3</v>
      </c>
      <c r="W206">
        <f t="shared" si="60"/>
        <v>4</v>
      </c>
      <c r="X206" s="6">
        <f t="shared" si="61"/>
        <v>0.4</v>
      </c>
      <c r="Y206">
        <f t="shared" si="62"/>
        <v>7</v>
      </c>
      <c r="Z206" s="6">
        <f t="shared" si="63"/>
        <v>0.7</v>
      </c>
      <c r="AA206">
        <f t="shared" si="64"/>
        <v>6</v>
      </c>
      <c r="AB206" s="6">
        <f t="shared" si="65"/>
        <v>0.6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4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10</v>
      </c>
      <c r="H207" s="6">
        <f t="shared" si="50"/>
        <v>0.4</v>
      </c>
      <c r="I207" s="6">
        <f t="shared" si="51"/>
        <v>0.4</v>
      </c>
      <c r="J207" s="6">
        <f t="shared" si="52"/>
        <v>0.2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10</v>
      </c>
      <c r="Q207" s="6">
        <f t="shared" si="54"/>
        <v>0.3</v>
      </c>
      <c r="R207" s="6">
        <f t="shared" si="55"/>
        <v>0.3</v>
      </c>
      <c r="S207" s="6">
        <f t="shared" si="56"/>
        <v>0.3</v>
      </c>
      <c r="T207" s="6">
        <f t="shared" si="57"/>
        <v>0.1</v>
      </c>
      <c r="U207">
        <f t="shared" si="58"/>
        <v>6</v>
      </c>
      <c r="V207" s="6">
        <f t="shared" si="59"/>
        <v>0.6</v>
      </c>
      <c r="W207">
        <f t="shared" si="60"/>
        <v>6</v>
      </c>
      <c r="X207" s="6">
        <f t="shared" si="61"/>
        <v>0.6</v>
      </c>
      <c r="Y207">
        <f t="shared" si="62"/>
        <v>4</v>
      </c>
      <c r="Z207" s="6">
        <f t="shared" si="63"/>
        <v>0.4</v>
      </c>
      <c r="AA207">
        <f t="shared" si="64"/>
        <v>4</v>
      </c>
      <c r="AB207" s="6">
        <f t="shared" si="65"/>
        <v>0.4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10</v>
      </c>
      <c r="H208" s="6">
        <f t="shared" si="50"/>
        <v>0.1</v>
      </c>
      <c r="I208" s="6">
        <f t="shared" si="51"/>
        <v>0</v>
      </c>
      <c r="J208" s="6">
        <f t="shared" si="52"/>
        <v>0.4</v>
      </c>
      <c r="K208" s="6">
        <f t="shared" si="53"/>
        <v>0.5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10</v>
      </c>
      <c r="Q208" s="6">
        <f t="shared" si="54"/>
        <v>0.1</v>
      </c>
      <c r="R208" s="6">
        <f t="shared" si="55"/>
        <v>0</v>
      </c>
      <c r="S208" s="6">
        <f t="shared" si="56"/>
        <v>0.4</v>
      </c>
      <c r="T208" s="6">
        <f t="shared" si="57"/>
        <v>0.5</v>
      </c>
      <c r="U208">
        <f t="shared" si="58"/>
        <v>5</v>
      </c>
      <c r="V208" s="6">
        <f t="shared" si="59"/>
        <v>0.5</v>
      </c>
      <c r="W208">
        <f t="shared" si="60"/>
        <v>5</v>
      </c>
      <c r="X208" s="6">
        <f t="shared" si="61"/>
        <v>0.5</v>
      </c>
      <c r="Y208">
        <f t="shared" si="62"/>
        <v>5</v>
      </c>
      <c r="Z208" s="6">
        <f t="shared" si="63"/>
        <v>0.5</v>
      </c>
      <c r="AA208">
        <f t="shared" si="64"/>
        <v>5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5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10</v>
      </c>
      <c r="H209" s="6">
        <f t="shared" si="50"/>
        <v>0.5</v>
      </c>
      <c r="I209" s="6">
        <f t="shared" si="51"/>
        <v>0.1</v>
      </c>
      <c r="J209" s="6">
        <f t="shared" si="52"/>
        <v>0.2</v>
      </c>
      <c r="K209" s="6">
        <f t="shared" si="53"/>
        <v>0.2</v>
      </c>
      <c r="L209" s="69">
        <f>COUNTIFS('2way'!$M$3:$M$7690,"&gt;50%",'2way'!$Y$3:$Y$7690,"Y",'2way'!$Q$3:$Q$7690,"=" &amp;B209) +  COUNTIFS('2way'!$M$3:$M$7690,"&gt;50%",'2way'!$Y$3:$Y$7690,"Y",'2way'!$R$3:$R$7690,"=" &amp;B209)</f>
        <v>7</v>
      </c>
      <c r="M209" s="69">
        <f>COUNTIFS('2way'!$M$3:$M$7690,"&gt;50%",'2way'!$Y$3:$Y$7690,"N",'2way'!$Q$3:$Q$7690,"=" &amp;B209) +  COUNTIFS('2way'!$M$3:$M$7690,"&gt;50%",'2way'!$Y$3:$Y$7690,"N",'2way'!$R$3:$R$7690,"=" &amp;B209)</f>
        <v>3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10</v>
      </c>
      <c r="Q209" s="6">
        <f t="shared" si="54"/>
        <v>0.7</v>
      </c>
      <c r="R209" s="6">
        <f t="shared" si="55"/>
        <v>0.3</v>
      </c>
      <c r="S209" s="6">
        <f t="shared" si="56"/>
        <v>0</v>
      </c>
      <c r="T209" s="6">
        <f t="shared" si="57"/>
        <v>0</v>
      </c>
      <c r="U209">
        <f t="shared" si="58"/>
        <v>7</v>
      </c>
      <c r="V209" s="6">
        <f t="shared" si="59"/>
        <v>0.7</v>
      </c>
      <c r="W209">
        <f t="shared" si="60"/>
        <v>7</v>
      </c>
      <c r="X209" s="6">
        <f t="shared" si="61"/>
        <v>0.7</v>
      </c>
      <c r="Y209">
        <f t="shared" si="62"/>
        <v>3</v>
      </c>
      <c r="Z209" s="6">
        <f t="shared" si="63"/>
        <v>0.3</v>
      </c>
      <c r="AA209">
        <f t="shared" si="64"/>
        <v>3</v>
      </c>
      <c r="AB209" s="6">
        <f t="shared" si="65"/>
        <v>0.3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2</v>
      </c>
      <c r="G210">
        <f>COUNTIF('2way'!$Q$3:$Q$7690,"=" &amp;B210) + COUNTIF('2way'!$R$3:$R$7690,"=" &amp;B210)</f>
        <v>10</v>
      </c>
      <c r="H210" s="6">
        <f t="shared" si="50"/>
        <v>0.2</v>
      </c>
      <c r="I210" s="6">
        <f t="shared" si="51"/>
        <v>0.2</v>
      </c>
      <c r="J210" s="6">
        <f t="shared" si="52"/>
        <v>0.4</v>
      </c>
      <c r="K210" s="6">
        <f t="shared" si="53"/>
        <v>0.2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2</v>
      </c>
      <c r="P210">
        <f>COUNTIF('2way'!$Q$3:$Q$7690,"=" &amp;B210) + COUNTIF('2way'!$R$3:$R$7690,"=" &amp;B210)</f>
        <v>10</v>
      </c>
      <c r="Q210" s="6">
        <f t="shared" si="54"/>
        <v>0.2</v>
      </c>
      <c r="R210" s="6">
        <f t="shared" si="55"/>
        <v>0</v>
      </c>
      <c r="S210" s="6">
        <f t="shared" si="56"/>
        <v>0.6</v>
      </c>
      <c r="T210" s="6">
        <f t="shared" si="57"/>
        <v>0.2</v>
      </c>
      <c r="U210">
        <f t="shared" si="58"/>
        <v>6</v>
      </c>
      <c r="V210" s="6">
        <f t="shared" si="59"/>
        <v>0.6</v>
      </c>
      <c r="W210">
        <f t="shared" si="60"/>
        <v>8</v>
      </c>
      <c r="X210" s="6">
        <f t="shared" si="61"/>
        <v>0.8</v>
      </c>
      <c r="Y210">
        <f t="shared" si="62"/>
        <v>4</v>
      </c>
      <c r="Z210" s="6">
        <f t="shared" si="63"/>
        <v>0.4</v>
      </c>
      <c r="AA210">
        <f t="shared" si="64"/>
        <v>2</v>
      </c>
      <c r="AB210" s="6">
        <f t="shared" si="65"/>
        <v>0.2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5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10</v>
      </c>
      <c r="H211" s="6">
        <f t="shared" si="50"/>
        <v>0.3</v>
      </c>
      <c r="I211" s="6">
        <f t="shared" si="51"/>
        <v>0.5</v>
      </c>
      <c r="J211" s="6">
        <f t="shared" si="52"/>
        <v>0</v>
      </c>
      <c r="K211" s="6">
        <f t="shared" si="53"/>
        <v>0.2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10</v>
      </c>
      <c r="Q211" s="6">
        <f t="shared" si="54"/>
        <v>0.3</v>
      </c>
      <c r="R211" s="6">
        <f t="shared" si="55"/>
        <v>0.3</v>
      </c>
      <c r="S211" s="6">
        <f t="shared" si="56"/>
        <v>0.2</v>
      </c>
      <c r="T211" s="6">
        <f t="shared" si="57"/>
        <v>0.2</v>
      </c>
      <c r="U211">
        <f t="shared" si="58"/>
        <v>3</v>
      </c>
      <c r="V211" s="6">
        <f t="shared" si="59"/>
        <v>0.3</v>
      </c>
      <c r="W211">
        <f t="shared" si="60"/>
        <v>5</v>
      </c>
      <c r="X211" s="6">
        <f t="shared" si="61"/>
        <v>0.5</v>
      </c>
      <c r="Y211">
        <f t="shared" si="62"/>
        <v>7</v>
      </c>
      <c r="Z211" s="6">
        <f t="shared" si="63"/>
        <v>0.7</v>
      </c>
      <c r="AA211">
        <f t="shared" si="64"/>
        <v>5</v>
      </c>
      <c r="AB211" s="6">
        <f t="shared" si="65"/>
        <v>0.5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3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10</v>
      </c>
      <c r="H212" s="6">
        <f t="shared" si="50"/>
        <v>0.1</v>
      </c>
      <c r="I212" s="6">
        <f t="shared" si="51"/>
        <v>0.2</v>
      </c>
      <c r="J212" s="6">
        <f t="shared" si="52"/>
        <v>0.3</v>
      </c>
      <c r="K212" s="6">
        <f t="shared" si="53"/>
        <v>0.4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2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10</v>
      </c>
      <c r="Q212" s="6">
        <f t="shared" si="54"/>
        <v>0.3</v>
      </c>
      <c r="R212" s="6">
        <f t="shared" si="55"/>
        <v>0.2</v>
      </c>
      <c r="S212" s="6">
        <f t="shared" si="56"/>
        <v>0.3</v>
      </c>
      <c r="T212" s="6">
        <f t="shared" si="57"/>
        <v>0.2</v>
      </c>
      <c r="U212">
        <f t="shared" si="58"/>
        <v>4</v>
      </c>
      <c r="V212" s="6">
        <f t="shared" si="59"/>
        <v>0.4</v>
      </c>
      <c r="W212">
        <f t="shared" si="60"/>
        <v>6</v>
      </c>
      <c r="X212" s="6">
        <f t="shared" si="61"/>
        <v>0.6</v>
      </c>
      <c r="Y212">
        <f t="shared" si="62"/>
        <v>6</v>
      </c>
      <c r="Z212" s="6">
        <f t="shared" si="63"/>
        <v>0.6</v>
      </c>
      <c r="AA212">
        <f t="shared" si="64"/>
        <v>4</v>
      </c>
      <c r="AB212" s="6">
        <f t="shared" si="65"/>
        <v>0.4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3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10</v>
      </c>
      <c r="H213" s="6">
        <f t="shared" si="50"/>
        <v>0</v>
      </c>
      <c r="I213" s="6">
        <f t="shared" si="51"/>
        <v>0.3</v>
      </c>
      <c r="J213" s="6">
        <f t="shared" si="52"/>
        <v>0.4</v>
      </c>
      <c r="K213" s="6">
        <f t="shared" si="53"/>
        <v>0.3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10</v>
      </c>
      <c r="Q213" s="6">
        <f t="shared" si="54"/>
        <v>0</v>
      </c>
      <c r="R213" s="6">
        <f t="shared" si="55"/>
        <v>0.2</v>
      </c>
      <c r="S213" s="6">
        <f t="shared" si="56"/>
        <v>0.5</v>
      </c>
      <c r="T213" s="6">
        <f t="shared" si="57"/>
        <v>0.3</v>
      </c>
      <c r="U213">
        <f t="shared" si="58"/>
        <v>4</v>
      </c>
      <c r="V213" s="6">
        <f t="shared" si="59"/>
        <v>0.4</v>
      </c>
      <c r="W213">
        <f t="shared" si="60"/>
        <v>5</v>
      </c>
      <c r="X213" s="6">
        <f t="shared" si="61"/>
        <v>0.5</v>
      </c>
      <c r="Y213">
        <f t="shared" si="62"/>
        <v>6</v>
      </c>
      <c r="Z213" s="6">
        <f t="shared" si="63"/>
        <v>0.6</v>
      </c>
      <c r="AA213">
        <f t="shared" si="64"/>
        <v>5</v>
      </c>
      <c r="AB213" s="6">
        <f t="shared" si="65"/>
        <v>0.5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10</v>
      </c>
      <c r="H214" s="6">
        <f t="shared" si="50"/>
        <v>0</v>
      </c>
      <c r="I214" s="6">
        <f t="shared" si="51"/>
        <v>0.3</v>
      </c>
      <c r="J214" s="6">
        <f t="shared" si="52"/>
        <v>0.4</v>
      </c>
      <c r="K214" s="6">
        <f t="shared" si="53"/>
        <v>0.3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10</v>
      </c>
      <c r="Q214" s="6">
        <f t="shared" si="54"/>
        <v>0</v>
      </c>
      <c r="R214" s="6">
        <f t="shared" si="55"/>
        <v>0.1</v>
      </c>
      <c r="S214" s="6">
        <f t="shared" si="56"/>
        <v>0.6</v>
      </c>
      <c r="T214" s="6">
        <f t="shared" si="57"/>
        <v>0.3</v>
      </c>
      <c r="U214">
        <f t="shared" si="58"/>
        <v>4</v>
      </c>
      <c r="V214" s="6">
        <f t="shared" si="59"/>
        <v>0.4</v>
      </c>
      <c r="W214">
        <f t="shared" si="60"/>
        <v>6</v>
      </c>
      <c r="X214" s="6">
        <f t="shared" si="61"/>
        <v>0.6</v>
      </c>
      <c r="Y214">
        <f t="shared" si="62"/>
        <v>6</v>
      </c>
      <c r="Z214" s="6">
        <f t="shared" si="63"/>
        <v>0.6</v>
      </c>
      <c r="AA214">
        <f t="shared" si="64"/>
        <v>4</v>
      </c>
      <c r="AB214" s="6">
        <f t="shared" si="65"/>
        <v>0.4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10</v>
      </c>
      <c r="H215" s="6">
        <f t="shared" si="50"/>
        <v>0.2</v>
      </c>
      <c r="I215" s="6">
        <f t="shared" si="51"/>
        <v>0.4</v>
      </c>
      <c r="J215" s="6">
        <f t="shared" si="52"/>
        <v>0.2</v>
      </c>
      <c r="K215" s="6">
        <f t="shared" si="53"/>
        <v>0.2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10</v>
      </c>
      <c r="Q215" s="6">
        <f t="shared" si="54"/>
        <v>0.2</v>
      </c>
      <c r="R215" s="6">
        <f t="shared" si="55"/>
        <v>0.3</v>
      </c>
      <c r="S215" s="6">
        <f t="shared" si="56"/>
        <v>0.3</v>
      </c>
      <c r="T215" s="6">
        <f t="shared" si="57"/>
        <v>0.2</v>
      </c>
      <c r="U215">
        <f t="shared" si="58"/>
        <v>4</v>
      </c>
      <c r="V215" s="6">
        <f t="shared" si="59"/>
        <v>0.4</v>
      </c>
      <c r="W215">
        <f t="shared" si="60"/>
        <v>5</v>
      </c>
      <c r="X215" s="6">
        <f t="shared" si="61"/>
        <v>0.5</v>
      </c>
      <c r="Y215">
        <f t="shared" si="62"/>
        <v>6</v>
      </c>
      <c r="Z215" s="6">
        <f t="shared" si="63"/>
        <v>0.6</v>
      </c>
      <c r="AA215">
        <f t="shared" si="64"/>
        <v>5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3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10</v>
      </c>
      <c r="H216" s="6">
        <f t="shared" si="50"/>
        <v>0.4</v>
      </c>
      <c r="I216" s="6">
        <f t="shared" si="51"/>
        <v>0.1</v>
      </c>
      <c r="J216" s="6">
        <f t="shared" si="52"/>
        <v>0.3</v>
      </c>
      <c r="K216" s="6">
        <f t="shared" si="53"/>
        <v>0.1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10</v>
      </c>
      <c r="Q216" s="6">
        <f t="shared" si="54"/>
        <v>0.5</v>
      </c>
      <c r="R216" s="6">
        <f t="shared" si="55"/>
        <v>0.1</v>
      </c>
      <c r="S216" s="6">
        <f t="shared" si="56"/>
        <v>0.3</v>
      </c>
      <c r="T216" s="6">
        <f t="shared" si="57"/>
        <v>0</v>
      </c>
      <c r="U216">
        <f t="shared" si="58"/>
        <v>7</v>
      </c>
      <c r="V216" s="6">
        <f t="shared" si="59"/>
        <v>0.7</v>
      </c>
      <c r="W216">
        <f t="shared" si="60"/>
        <v>8</v>
      </c>
      <c r="X216" s="6">
        <f t="shared" si="61"/>
        <v>0.8</v>
      </c>
      <c r="Y216">
        <f t="shared" si="62"/>
        <v>2</v>
      </c>
      <c r="Z216" s="6">
        <f t="shared" si="63"/>
        <v>0.2</v>
      </c>
      <c r="AA216">
        <f t="shared" si="64"/>
        <v>1</v>
      </c>
      <c r="AB216" s="6">
        <f t="shared" si="65"/>
        <v>0.1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2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12</v>
      </c>
      <c r="H217" s="6">
        <f t="shared" si="50"/>
        <v>0</v>
      </c>
      <c r="I217" s="6">
        <f t="shared" si="51"/>
        <v>0</v>
      </c>
      <c r="J217" s="6">
        <f t="shared" si="52"/>
        <v>0.16666666666666666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9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12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2</v>
      </c>
      <c r="V217" s="6">
        <f t="shared" si="59"/>
        <v>0.16666666666666666</v>
      </c>
      <c r="W217">
        <f t="shared" si="60"/>
        <v>9</v>
      </c>
      <c r="X217" s="6">
        <f t="shared" si="61"/>
        <v>0.75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6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12</v>
      </c>
      <c r="H218" s="6">
        <f t="shared" si="50"/>
        <v>8.3333333333333329E-2</v>
      </c>
      <c r="I218" s="6">
        <f t="shared" si="51"/>
        <v>8.3333333333333329E-2</v>
      </c>
      <c r="J218" s="6">
        <f t="shared" si="52"/>
        <v>0.5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7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12</v>
      </c>
      <c r="Q218" s="6">
        <f t="shared" si="54"/>
        <v>0</v>
      </c>
      <c r="R218" s="6">
        <f t="shared" si="55"/>
        <v>0</v>
      </c>
      <c r="S218" s="6">
        <f t="shared" si="56"/>
        <v>0.58333333333333337</v>
      </c>
      <c r="T218" s="6">
        <f t="shared" si="57"/>
        <v>0.41666666666666669</v>
      </c>
      <c r="U218">
        <f t="shared" si="58"/>
        <v>7</v>
      </c>
      <c r="V218" s="6">
        <f t="shared" si="59"/>
        <v>0.58333333333333337</v>
      </c>
      <c r="W218">
        <f t="shared" si="60"/>
        <v>7</v>
      </c>
      <c r="X218" s="6">
        <f t="shared" si="61"/>
        <v>0.58333333333333337</v>
      </c>
      <c r="Y218">
        <f t="shared" si="62"/>
        <v>4</v>
      </c>
      <c r="Z218" s="6">
        <f t="shared" si="63"/>
        <v>0.33333333333333331</v>
      </c>
      <c r="AA218">
        <f t="shared" si="64"/>
        <v>5</v>
      </c>
      <c r="AB218" s="6">
        <f t="shared" si="65"/>
        <v>0.41666666666666669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12</v>
      </c>
      <c r="H219" s="6">
        <f t="shared" si="50"/>
        <v>8.3333333333333329E-2</v>
      </c>
      <c r="I219" s="6">
        <f t="shared" si="51"/>
        <v>0</v>
      </c>
      <c r="J219" s="6">
        <f t="shared" si="52"/>
        <v>0.33333333333333331</v>
      </c>
      <c r="K219" s="6">
        <f t="shared" si="53"/>
        <v>0.5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12</v>
      </c>
      <c r="Q219" s="6">
        <f t="shared" si="54"/>
        <v>0</v>
      </c>
      <c r="R219" s="6">
        <f t="shared" si="55"/>
        <v>0</v>
      </c>
      <c r="S219" s="6">
        <f t="shared" si="56"/>
        <v>0.41666666666666669</v>
      </c>
      <c r="T219" s="6">
        <f t="shared" si="57"/>
        <v>0.58333333333333337</v>
      </c>
      <c r="U219">
        <f t="shared" si="58"/>
        <v>5</v>
      </c>
      <c r="V219" s="6">
        <f t="shared" si="59"/>
        <v>0.41666666666666669</v>
      </c>
      <c r="W219">
        <f t="shared" si="60"/>
        <v>5</v>
      </c>
      <c r="X219" s="6">
        <f t="shared" si="61"/>
        <v>0.41666666666666669</v>
      </c>
      <c r="Y219">
        <f t="shared" si="62"/>
        <v>6</v>
      </c>
      <c r="Z219" s="6">
        <f t="shared" si="63"/>
        <v>0.5</v>
      </c>
      <c r="AA219">
        <f t="shared" si="64"/>
        <v>7</v>
      </c>
      <c r="AB219" s="6">
        <f t="shared" si="65"/>
        <v>0.58333333333333337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6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12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0.41666666666666669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7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12</v>
      </c>
      <c r="Q220" s="6">
        <f t="shared" si="54"/>
        <v>0</v>
      </c>
      <c r="R220" s="6">
        <f t="shared" si="55"/>
        <v>0</v>
      </c>
      <c r="S220" s="6">
        <f t="shared" si="56"/>
        <v>0.58333333333333337</v>
      </c>
      <c r="T220" s="6">
        <f t="shared" si="57"/>
        <v>0.41666666666666669</v>
      </c>
      <c r="U220">
        <f t="shared" si="58"/>
        <v>6</v>
      </c>
      <c r="V220" s="6">
        <f t="shared" si="59"/>
        <v>0.5</v>
      </c>
      <c r="W220">
        <f t="shared" si="60"/>
        <v>7</v>
      </c>
      <c r="X220" s="6">
        <f t="shared" si="61"/>
        <v>0.58333333333333337</v>
      </c>
      <c r="Y220">
        <f t="shared" si="62"/>
        <v>5</v>
      </c>
      <c r="Z220" s="6">
        <f t="shared" si="63"/>
        <v>0.41666666666666669</v>
      </c>
      <c r="AA220">
        <f t="shared" si="64"/>
        <v>5</v>
      </c>
      <c r="AB220" s="6">
        <f t="shared" si="65"/>
        <v>0.41666666666666669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5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12</v>
      </c>
      <c r="H221" s="6">
        <f t="shared" si="50"/>
        <v>0.16666666666666666</v>
      </c>
      <c r="I221" s="6">
        <f t="shared" si="51"/>
        <v>8.3333333333333329E-2</v>
      </c>
      <c r="J221" s="6">
        <f t="shared" si="52"/>
        <v>0.41666666666666669</v>
      </c>
      <c r="K221" s="6">
        <f t="shared" si="53"/>
        <v>0.25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7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12</v>
      </c>
      <c r="Q221" s="6">
        <f t="shared" si="54"/>
        <v>0</v>
      </c>
      <c r="R221" s="6">
        <f t="shared" si="55"/>
        <v>0</v>
      </c>
      <c r="S221" s="6">
        <f t="shared" si="56"/>
        <v>0.58333333333333337</v>
      </c>
      <c r="T221" s="6">
        <f t="shared" si="57"/>
        <v>0.41666666666666669</v>
      </c>
      <c r="U221">
        <f t="shared" si="58"/>
        <v>7</v>
      </c>
      <c r="V221" s="6">
        <f t="shared" si="59"/>
        <v>0.58333333333333337</v>
      </c>
      <c r="W221">
        <f t="shared" si="60"/>
        <v>7</v>
      </c>
      <c r="X221" s="6">
        <f t="shared" si="61"/>
        <v>0.58333333333333337</v>
      </c>
      <c r="Y221">
        <f t="shared" si="62"/>
        <v>4</v>
      </c>
      <c r="Z221" s="6">
        <f t="shared" si="63"/>
        <v>0.33333333333333331</v>
      </c>
      <c r="AA221">
        <f t="shared" si="64"/>
        <v>5</v>
      </c>
      <c r="AB221" s="6">
        <f t="shared" si="65"/>
        <v>0.41666666666666669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5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12</v>
      </c>
      <c r="H222" s="6">
        <f t="shared" si="50"/>
        <v>0</v>
      </c>
      <c r="I222" s="6">
        <f t="shared" si="51"/>
        <v>0.16666666666666666</v>
      </c>
      <c r="J222" s="6">
        <f t="shared" si="52"/>
        <v>0.41666666666666669</v>
      </c>
      <c r="K222" s="6">
        <f t="shared" si="53"/>
        <v>0.25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9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12</v>
      </c>
      <c r="Q222" s="6">
        <f t="shared" si="54"/>
        <v>0</v>
      </c>
      <c r="R222" s="6">
        <f t="shared" si="55"/>
        <v>0</v>
      </c>
      <c r="S222" s="6">
        <f t="shared" si="56"/>
        <v>0.75</v>
      </c>
      <c r="T222" s="6">
        <f t="shared" si="57"/>
        <v>0.25</v>
      </c>
      <c r="U222">
        <f t="shared" si="58"/>
        <v>5</v>
      </c>
      <c r="V222" s="6">
        <f t="shared" si="59"/>
        <v>0.41666666666666669</v>
      </c>
      <c r="W222">
        <f t="shared" si="60"/>
        <v>9</v>
      </c>
      <c r="X222" s="6">
        <f t="shared" si="61"/>
        <v>0.75</v>
      </c>
      <c r="Y222">
        <f t="shared" si="62"/>
        <v>5</v>
      </c>
      <c r="Z222" s="6">
        <f t="shared" si="63"/>
        <v>0.41666666666666669</v>
      </c>
      <c r="AA222">
        <f t="shared" si="64"/>
        <v>3</v>
      </c>
      <c r="AB222" s="6">
        <f t="shared" si="65"/>
        <v>0.25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3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12</v>
      </c>
      <c r="H223" s="6">
        <f t="shared" si="50"/>
        <v>0</v>
      </c>
      <c r="I223" s="6">
        <f t="shared" si="51"/>
        <v>0.25</v>
      </c>
      <c r="J223" s="6">
        <f t="shared" si="52"/>
        <v>0.25</v>
      </c>
      <c r="K223" s="6">
        <f t="shared" si="53"/>
        <v>0.41666666666666669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7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12</v>
      </c>
      <c r="Q223" s="6">
        <f t="shared" si="54"/>
        <v>0</v>
      </c>
      <c r="R223" s="6">
        <f t="shared" si="55"/>
        <v>0</v>
      </c>
      <c r="S223" s="6">
        <f t="shared" si="56"/>
        <v>0.58333333333333337</v>
      </c>
      <c r="T223" s="6">
        <f t="shared" si="57"/>
        <v>0.41666666666666669</v>
      </c>
      <c r="U223">
        <f t="shared" si="58"/>
        <v>3</v>
      </c>
      <c r="V223" s="6">
        <f t="shared" si="59"/>
        <v>0.25</v>
      </c>
      <c r="W223">
        <f t="shared" si="60"/>
        <v>7</v>
      </c>
      <c r="X223" s="6">
        <f t="shared" si="61"/>
        <v>0.58333333333333337</v>
      </c>
      <c r="Y223">
        <f t="shared" si="62"/>
        <v>8</v>
      </c>
      <c r="Z223" s="6">
        <f t="shared" si="63"/>
        <v>0.66666666666666663</v>
      </c>
      <c r="AA223">
        <f t="shared" si="64"/>
        <v>5</v>
      </c>
      <c r="AB223" s="6">
        <f t="shared" si="65"/>
        <v>0.41666666666666669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4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12</v>
      </c>
      <c r="H224" s="6">
        <f t="shared" si="50"/>
        <v>0.33333333333333331</v>
      </c>
      <c r="I224" s="6">
        <f t="shared" si="51"/>
        <v>8.3333333333333329E-2</v>
      </c>
      <c r="J224" s="6">
        <f t="shared" si="52"/>
        <v>0.33333333333333331</v>
      </c>
      <c r="K224" s="6">
        <f t="shared" si="53"/>
        <v>0.16666666666666666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12</v>
      </c>
      <c r="Q224" s="6">
        <f t="shared" si="54"/>
        <v>0</v>
      </c>
      <c r="R224" s="6">
        <f t="shared" si="55"/>
        <v>8.3333333333333329E-2</v>
      </c>
      <c r="S224" s="6">
        <f t="shared" si="56"/>
        <v>0.41666666666666669</v>
      </c>
      <c r="T224" s="6">
        <f t="shared" si="57"/>
        <v>0.41666666666666669</v>
      </c>
      <c r="U224">
        <f t="shared" si="58"/>
        <v>8</v>
      </c>
      <c r="V224" s="6">
        <f t="shared" si="59"/>
        <v>0.66666666666666663</v>
      </c>
      <c r="W224">
        <f t="shared" si="60"/>
        <v>5</v>
      </c>
      <c r="X224" s="6">
        <f t="shared" si="61"/>
        <v>0.41666666666666669</v>
      </c>
      <c r="Y224">
        <f t="shared" si="62"/>
        <v>3</v>
      </c>
      <c r="Z224" s="6">
        <f t="shared" si="63"/>
        <v>0.25</v>
      </c>
      <c r="AA224">
        <f t="shared" si="64"/>
        <v>6</v>
      </c>
      <c r="AB224" s="6">
        <f t="shared" si="65"/>
        <v>0.5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4</v>
      </c>
      <c r="G225">
        <f>COUNTIF('2way'!$Q$3:$Q$7690,"=" &amp;B225) + COUNTIF('2way'!$R$3:$R$7690,"=" &amp;B225)</f>
        <v>12</v>
      </c>
      <c r="H225" s="6">
        <f t="shared" si="50"/>
        <v>0</v>
      </c>
      <c r="I225" s="6">
        <f t="shared" si="51"/>
        <v>0.33333333333333331</v>
      </c>
      <c r="J225" s="6">
        <f t="shared" si="52"/>
        <v>0.16666666666666666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6</v>
      </c>
      <c r="P225">
        <f>COUNTIF('2way'!$Q$3:$Q$7690,"=" &amp;B225) + COUNTIF('2way'!$R$3:$R$7690,"=" &amp;B225)</f>
        <v>12</v>
      </c>
      <c r="Q225" s="6">
        <f t="shared" si="54"/>
        <v>0</v>
      </c>
      <c r="R225" s="6">
        <f t="shared" si="55"/>
        <v>8.3333333333333329E-2</v>
      </c>
      <c r="S225" s="6">
        <f t="shared" si="56"/>
        <v>0.41666666666666669</v>
      </c>
      <c r="T225" s="6">
        <f t="shared" si="57"/>
        <v>0.5</v>
      </c>
      <c r="U225">
        <f t="shared" si="58"/>
        <v>2</v>
      </c>
      <c r="V225" s="6">
        <f t="shared" si="59"/>
        <v>0.16666666666666666</v>
      </c>
      <c r="W225">
        <f t="shared" si="60"/>
        <v>5</v>
      </c>
      <c r="X225" s="6">
        <f t="shared" si="61"/>
        <v>0.41666666666666669</v>
      </c>
      <c r="Y225">
        <f t="shared" si="62"/>
        <v>8</v>
      </c>
      <c r="Z225" s="6">
        <f t="shared" si="63"/>
        <v>0.66666666666666663</v>
      </c>
      <c r="AA225">
        <f t="shared" si="64"/>
        <v>7</v>
      </c>
      <c r="AB225" s="6">
        <f t="shared" si="65"/>
        <v>0.58333333333333337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12</v>
      </c>
      <c r="H226" s="6">
        <f t="shared" si="50"/>
        <v>8.3333333333333329E-2</v>
      </c>
      <c r="I226" s="6">
        <f t="shared" si="51"/>
        <v>8.3333333333333329E-2</v>
      </c>
      <c r="J226" s="6">
        <f t="shared" si="52"/>
        <v>0.5</v>
      </c>
      <c r="K226" s="6">
        <f t="shared" si="53"/>
        <v>0.16666666666666666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7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12</v>
      </c>
      <c r="Q226" s="6">
        <f t="shared" si="54"/>
        <v>0</v>
      </c>
      <c r="R226" s="6">
        <f t="shared" si="55"/>
        <v>0</v>
      </c>
      <c r="S226" s="6">
        <f t="shared" si="56"/>
        <v>0.58333333333333337</v>
      </c>
      <c r="T226" s="6">
        <f t="shared" si="57"/>
        <v>0.41666666666666669</v>
      </c>
      <c r="U226">
        <f t="shared" si="58"/>
        <v>7</v>
      </c>
      <c r="V226" s="6">
        <f t="shared" si="59"/>
        <v>0.58333333333333337</v>
      </c>
      <c r="W226">
        <f t="shared" si="60"/>
        <v>7</v>
      </c>
      <c r="X226" s="6">
        <f t="shared" si="61"/>
        <v>0.58333333333333337</v>
      </c>
      <c r="Y226">
        <f t="shared" si="62"/>
        <v>3</v>
      </c>
      <c r="Z226" s="6">
        <f t="shared" si="63"/>
        <v>0.25</v>
      </c>
      <c r="AA226">
        <f t="shared" si="64"/>
        <v>5</v>
      </c>
      <c r="AB226" s="6">
        <f t="shared" si="65"/>
        <v>0.41666666666666669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4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12</v>
      </c>
      <c r="H227" s="6">
        <f t="shared" si="50"/>
        <v>0.33333333333333331</v>
      </c>
      <c r="I227" s="6">
        <f t="shared" si="51"/>
        <v>8.3333333333333329E-2</v>
      </c>
      <c r="J227" s="6">
        <f t="shared" si="52"/>
        <v>0.41666666666666669</v>
      </c>
      <c r="K227" s="6">
        <f t="shared" si="53"/>
        <v>8.3333333333333329E-2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5</v>
      </c>
      <c r="P227">
        <f>COUNTIF('2way'!$Q$3:$Q$7690,"=" &amp;B227) + COUNTIF('2way'!$R$3:$R$7690,"=" &amp;B227)</f>
        <v>12</v>
      </c>
      <c r="Q227" s="6">
        <f t="shared" si="54"/>
        <v>0</v>
      </c>
      <c r="R227" s="6">
        <f t="shared" si="55"/>
        <v>0</v>
      </c>
      <c r="S227" s="6">
        <f t="shared" si="56"/>
        <v>0.58333333333333337</v>
      </c>
      <c r="T227" s="6">
        <f t="shared" si="57"/>
        <v>0.41666666666666669</v>
      </c>
      <c r="U227">
        <f t="shared" si="58"/>
        <v>9</v>
      </c>
      <c r="V227" s="6">
        <f t="shared" si="59"/>
        <v>0.75</v>
      </c>
      <c r="W227">
        <f t="shared" si="60"/>
        <v>7</v>
      </c>
      <c r="X227" s="6">
        <f t="shared" si="61"/>
        <v>0.58333333333333337</v>
      </c>
      <c r="Y227">
        <f t="shared" si="62"/>
        <v>2</v>
      </c>
      <c r="Z227" s="6">
        <f t="shared" si="63"/>
        <v>0.16666666666666666</v>
      </c>
      <c r="AA227">
        <f t="shared" si="64"/>
        <v>5</v>
      </c>
      <c r="AB227" s="6">
        <f t="shared" si="65"/>
        <v>0.41666666666666669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8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12</v>
      </c>
      <c r="H228" s="6">
        <f t="shared" si="50"/>
        <v>8.3333333333333329E-2</v>
      </c>
      <c r="I228" s="6">
        <f t="shared" si="51"/>
        <v>0</v>
      </c>
      <c r="J228" s="6">
        <f t="shared" si="52"/>
        <v>0.66666666666666663</v>
      </c>
      <c r="K228" s="6">
        <f t="shared" si="53"/>
        <v>0.16666666666666666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9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12</v>
      </c>
      <c r="Q228" s="6">
        <f t="shared" si="54"/>
        <v>0</v>
      </c>
      <c r="R228" s="6">
        <f t="shared" si="55"/>
        <v>0</v>
      </c>
      <c r="S228" s="6">
        <f t="shared" si="56"/>
        <v>0.75</v>
      </c>
      <c r="T228" s="6">
        <f t="shared" si="57"/>
        <v>0.25</v>
      </c>
      <c r="U228">
        <f t="shared" si="58"/>
        <v>9</v>
      </c>
      <c r="V228" s="6">
        <f t="shared" si="59"/>
        <v>0.75</v>
      </c>
      <c r="W228">
        <f t="shared" si="60"/>
        <v>9</v>
      </c>
      <c r="X228" s="6">
        <f t="shared" si="61"/>
        <v>0.75</v>
      </c>
      <c r="Y228">
        <f t="shared" si="62"/>
        <v>2</v>
      </c>
      <c r="Z228" s="6">
        <f t="shared" si="63"/>
        <v>0.16666666666666666</v>
      </c>
      <c r="AA228">
        <f t="shared" si="64"/>
        <v>3</v>
      </c>
      <c r="AB228" s="6">
        <f t="shared" si="65"/>
        <v>0.25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1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12</v>
      </c>
      <c r="H229" s="6">
        <f t="shared" si="50"/>
        <v>8.3333333333333329E-2</v>
      </c>
      <c r="I229" s="6">
        <f t="shared" si="51"/>
        <v>8.3333333333333329E-2</v>
      </c>
      <c r="J229" s="6">
        <f t="shared" si="52"/>
        <v>0.5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5</v>
      </c>
      <c r="P229">
        <f>COUNTIF('2way'!$Q$3:$Q$7690,"=" &amp;B229) + COUNTIF('2way'!$R$3:$R$7690,"=" &amp;B229)</f>
        <v>12</v>
      </c>
      <c r="Q229" s="6">
        <f t="shared" si="54"/>
        <v>0</v>
      </c>
      <c r="R229" s="6">
        <f t="shared" si="55"/>
        <v>0</v>
      </c>
      <c r="S229" s="6">
        <f t="shared" si="56"/>
        <v>0.58333333333333337</v>
      </c>
      <c r="T229" s="6">
        <f t="shared" si="57"/>
        <v>0.41666666666666669</v>
      </c>
      <c r="U229">
        <f t="shared" si="58"/>
        <v>7</v>
      </c>
      <c r="V229" s="6">
        <f t="shared" si="59"/>
        <v>0.58333333333333337</v>
      </c>
      <c r="W229">
        <f t="shared" si="60"/>
        <v>7</v>
      </c>
      <c r="X229" s="6">
        <f t="shared" si="61"/>
        <v>0.58333333333333337</v>
      </c>
      <c r="Y229">
        <f t="shared" si="62"/>
        <v>4</v>
      </c>
      <c r="Z229" s="6">
        <f t="shared" si="63"/>
        <v>0.33333333333333331</v>
      </c>
      <c r="AA229">
        <f t="shared" si="64"/>
        <v>5</v>
      </c>
      <c r="AB229" s="6">
        <f t="shared" si="65"/>
        <v>0.41666666666666669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12</v>
      </c>
      <c r="H230" s="6">
        <f t="shared" si="50"/>
        <v>0.33333333333333331</v>
      </c>
      <c r="I230" s="6">
        <f t="shared" si="51"/>
        <v>0.33333333333333331</v>
      </c>
      <c r="J230" s="6">
        <f t="shared" si="52"/>
        <v>0.16666666666666666</v>
      </c>
      <c r="K230" s="6">
        <f t="shared" si="53"/>
        <v>8.3333333333333329E-2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7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12</v>
      </c>
      <c r="Q230" s="6">
        <f t="shared" si="54"/>
        <v>0</v>
      </c>
      <c r="R230" s="6">
        <f t="shared" si="55"/>
        <v>0</v>
      </c>
      <c r="S230" s="6">
        <f t="shared" si="56"/>
        <v>0.58333333333333337</v>
      </c>
      <c r="T230" s="6">
        <f t="shared" si="57"/>
        <v>0.41666666666666669</v>
      </c>
      <c r="U230">
        <f t="shared" si="58"/>
        <v>6</v>
      </c>
      <c r="V230" s="6">
        <f t="shared" si="59"/>
        <v>0.5</v>
      </c>
      <c r="W230">
        <f t="shared" si="60"/>
        <v>7</v>
      </c>
      <c r="X230" s="6">
        <f t="shared" si="61"/>
        <v>0.58333333333333337</v>
      </c>
      <c r="Y230">
        <f t="shared" si="62"/>
        <v>5</v>
      </c>
      <c r="Z230" s="6">
        <f t="shared" si="63"/>
        <v>0.41666666666666669</v>
      </c>
      <c r="AA230">
        <f t="shared" si="64"/>
        <v>5</v>
      </c>
      <c r="AB230" s="6">
        <f t="shared" si="65"/>
        <v>0.41666666666666669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7</v>
      </c>
      <c r="F231" s="69">
        <f>COUNTIFS('2way'!$B$3:$B$7690,"&gt;50%",'2way'!$Y$3:$Y$7690,"Y",'2way'!$Q$3:$Q$7690,"=" &amp;B231) +  COUNTIFS('2way'!$B$3:$B$7690,"&gt;50%",'2way'!$Y$3:$Y$7690,"Y",'2way'!$R$3:$R$7690,"=" &amp;B231)</f>
        <v>4</v>
      </c>
      <c r="G231">
        <f>COUNTIF('2way'!$Q$3:$Q$7690,"=" &amp;B231) + COUNTIF('2way'!$R$3:$R$7690,"=" &amp;B231)</f>
        <v>12</v>
      </c>
      <c r="H231" s="6">
        <f t="shared" si="50"/>
        <v>8.3333333333333329E-2</v>
      </c>
      <c r="I231" s="6">
        <f t="shared" si="51"/>
        <v>0</v>
      </c>
      <c r="J231" s="6">
        <f t="shared" si="52"/>
        <v>0.58333333333333337</v>
      </c>
      <c r="K231" s="6">
        <f t="shared" si="53"/>
        <v>0.33333333333333331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7</v>
      </c>
      <c r="O231" s="69">
        <f>COUNTIFS('2way'!$N$3:$N$7690,"&gt;50%",'2way'!$Y$3:$Y$7690,"Y",'2way'!$Q$3:$Q$7690,"=" &amp;B231) +  COUNTIFS('2way'!$N$3:$N$7690,"&gt;50%",'2way'!$Y$3:$Y$7690,"Y",'2way'!$R$3:$R$7690,"=" &amp;B231)</f>
        <v>5</v>
      </c>
      <c r="P231">
        <f>COUNTIF('2way'!$Q$3:$Q$7690,"=" &amp;B231) + COUNTIF('2way'!$R$3:$R$7690,"=" &amp;B231)</f>
        <v>12</v>
      </c>
      <c r="Q231" s="6">
        <f t="shared" si="54"/>
        <v>0</v>
      </c>
      <c r="R231" s="6">
        <f t="shared" si="55"/>
        <v>0</v>
      </c>
      <c r="S231" s="6">
        <f t="shared" si="56"/>
        <v>0.58333333333333337</v>
      </c>
      <c r="T231" s="6">
        <f t="shared" si="57"/>
        <v>0.41666666666666669</v>
      </c>
      <c r="U231">
        <f t="shared" si="58"/>
        <v>8</v>
      </c>
      <c r="V231" s="6">
        <f t="shared" si="59"/>
        <v>0.66666666666666663</v>
      </c>
      <c r="W231">
        <f t="shared" si="60"/>
        <v>7</v>
      </c>
      <c r="X231" s="6">
        <f t="shared" si="61"/>
        <v>0.58333333333333337</v>
      </c>
      <c r="Y231">
        <f t="shared" si="62"/>
        <v>4</v>
      </c>
      <c r="Z231" s="6">
        <f t="shared" si="63"/>
        <v>0.33333333333333331</v>
      </c>
      <c r="AA231">
        <f t="shared" si="64"/>
        <v>5</v>
      </c>
      <c r="AB231" s="6">
        <f t="shared" si="65"/>
        <v>0.41666666666666669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2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12</v>
      </c>
      <c r="H232" s="6">
        <f t="shared" si="50"/>
        <v>0</v>
      </c>
      <c r="I232" s="6">
        <f t="shared" si="51"/>
        <v>0.16666666666666666</v>
      </c>
      <c r="J232" s="6">
        <f t="shared" si="52"/>
        <v>0.41666666666666669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8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12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5</v>
      </c>
      <c r="V232" s="6">
        <f t="shared" si="59"/>
        <v>0.41666666666666669</v>
      </c>
      <c r="W232">
        <f t="shared" si="60"/>
        <v>8</v>
      </c>
      <c r="X232" s="6">
        <f t="shared" si="61"/>
        <v>0.66666666666666663</v>
      </c>
      <c r="Y232">
        <f t="shared" si="62"/>
        <v>6</v>
      </c>
      <c r="Z232" s="6">
        <f t="shared" si="63"/>
        <v>0.5</v>
      </c>
      <c r="AA232">
        <f t="shared" si="64"/>
        <v>4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6</v>
      </c>
      <c r="F233" s="69">
        <f>COUNTIFS('2way'!$B$3:$B$7690,"&gt;50%",'2way'!$Y$3:$Y$7690,"Y",'2way'!$Q$3:$Q$7690,"=" &amp;B233) +  COUNTIFS('2way'!$B$3:$B$7690,"&gt;50%",'2way'!$Y$3:$Y$7690,"Y",'2way'!$R$3:$R$7690,"=" &amp;B233)</f>
        <v>6</v>
      </c>
      <c r="G233">
        <f>COUNTIF('2way'!$Q$3:$Q$7690,"=" &amp;B233) + COUNTIF('2way'!$R$3:$R$7690,"=" &amp;B233)</f>
        <v>12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6</v>
      </c>
      <c r="O233" s="69">
        <f>COUNTIFS('2way'!$N$3:$N$7690,"&gt;50%",'2way'!$Y$3:$Y$7690,"Y",'2way'!$Q$3:$Q$7690,"=" &amp;B233) +  COUNTIFS('2way'!$N$3:$N$7690,"&gt;50%",'2way'!$Y$3:$Y$7690,"Y",'2way'!$R$3:$R$7690,"=" &amp;B233)</f>
        <v>6</v>
      </c>
      <c r="P233">
        <f>COUNTIF('2way'!$Q$3:$Q$7690,"=" &amp;B233) + COUNTIF('2way'!$R$3:$R$7690,"=" &amp;B233)</f>
        <v>12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6</v>
      </c>
      <c r="V233" s="6">
        <f t="shared" si="59"/>
        <v>0.5</v>
      </c>
      <c r="W233">
        <f t="shared" si="60"/>
        <v>6</v>
      </c>
      <c r="X233" s="6">
        <f t="shared" si="61"/>
        <v>0.5</v>
      </c>
      <c r="Y233">
        <f t="shared" si="62"/>
        <v>6</v>
      </c>
      <c r="Z233" s="6">
        <f t="shared" si="63"/>
        <v>0.5</v>
      </c>
      <c r="AA233">
        <f t="shared" si="64"/>
        <v>6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9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12</v>
      </c>
      <c r="H234" s="6">
        <f t="shared" si="50"/>
        <v>0</v>
      </c>
      <c r="I234" s="6">
        <f t="shared" si="51"/>
        <v>8.3333333333333329E-2</v>
      </c>
      <c r="J234" s="6">
        <f t="shared" si="52"/>
        <v>0.75</v>
      </c>
      <c r="K234" s="6">
        <f t="shared" si="53"/>
        <v>0.16666666666666666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10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12</v>
      </c>
      <c r="Q234" s="6">
        <f t="shared" si="54"/>
        <v>0</v>
      </c>
      <c r="R234" s="6">
        <f t="shared" si="55"/>
        <v>0</v>
      </c>
      <c r="S234" s="6">
        <f t="shared" si="56"/>
        <v>0.83333333333333337</v>
      </c>
      <c r="T234" s="6">
        <f t="shared" si="57"/>
        <v>0.16666666666666666</v>
      </c>
      <c r="U234">
        <f t="shared" si="58"/>
        <v>9</v>
      </c>
      <c r="V234" s="6">
        <f t="shared" si="59"/>
        <v>0.75</v>
      </c>
      <c r="W234">
        <f t="shared" si="60"/>
        <v>10</v>
      </c>
      <c r="X234" s="6">
        <f t="shared" si="61"/>
        <v>0.83333333333333337</v>
      </c>
      <c r="Y234">
        <f t="shared" si="62"/>
        <v>3</v>
      </c>
      <c r="Z234" s="6">
        <f t="shared" si="63"/>
        <v>0.25</v>
      </c>
      <c r="AA234">
        <f t="shared" si="64"/>
        <v>2</v>
      </c>
      <c r="AB234" s="6">
        <f t="shared" si="65"/>
        <v>0.16666666666666666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4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12</v>
      </c>
      <c r="H235" s="6">
        <f t="shared" si="50"/>
        <v>0.33333333333333331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6</v>
      </c>
      <c r="P235">
        <f>COUNTIF('2way'!$Q$3:$Q$7690,"=" &amp;B235) + COUNTIF('2way'!$R$3:$R$7690,"=" &amp;B235)</f>
        <v>12</v>
      </c>
      <c r="Q235" s="6">
        <f t="shared" si="54"/>
        <v>0</v>
      </c>
      <c r="R235" s="6">
        <f t="shared" si="55"/>
        <v>8.3333333333333329E-2</v>
      </c>
      <c r="S235" s="6">
        <f t="shared" si="56"/>
        <v>0.33333333333333331</v>
      </c>
      <c r="T235" s="6">
        <f t="shared" si="57"/>
        <v>0.5</v>
      </c>
      <c r="U235">
        <f t="shared" si="58"/>
        <v>6</v>
      </c>
      <c r="V235" s="6">
        <f t="shared" si="59"/>
        <v>0.5</v>
      </c>
      <c r="W235">
        <f t="shared" si="60"/>
        <v>4</v>
      </c>
      <c r="X235" s="6">
        <f t="shared" si="61"/>
        <v>0.33333333333333331</v>
      </c>
      <c r="Y235">
        <f t="shared" si="62"/>
        <v>5</v>
      </c>
      <c r="Z235" s="6">
        <f t="shared" si="63"/>
        <v>0.41666666666666669</v>
      </c>
      <c r="AA235">
        <f t="shared" si="64"/>
        <v>7</v>
      </c>
      <c r="AB235" s="6">
        <f t="shared" si="65"/>
        <v>0.58333333333333337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1</v>
      </c>
      <c r="F236" s="69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12</v>
      </c>
      <c r="H236" s="6">
        <f t="shared" si="50"/>
        <v>0</v>
      </c>
      <c r="I236" s="6">
        <f t="shared" si="51"/>
        <v>0</v>
      </c>
      <c r="J236" s="6">
        <f t="shared" si="52"/>
        <v>8.3333333333333329E-2</v>
      </c>
      <c r="K236" s="6">
        <f t="shared" si="53"/>
        <v>8.3333333333333329E-2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5</v>
      </c>
      <c r="O236" s="69">
        <f>COUNTIFS('2way'!$N$3:$N$7690,"&gt;50%",'2way'!$Y$3:$Y$7690,"Y",'2way'!$Q$3:$Q$7690,"=" &amp;B236) +  COUNTIFS('2way'!$N$3:$N$7690,"&gt;50%",'2way'!$Y$3:$Y$7690,"Y",'2way'!$R$3:$R$7690,"=" &amp;B236)</f>
        <v>6</v>
      </c>
      <c r="P236">
        <f>COUNTIF('2way'!$Q$3:$Q$7690,"=" &amp;B236) + COUNTIF('2way'!$R$3:$R$7690,"=" &amp;B236)</f>
        <v>12</v>
      </c>
      <c r="Q236" s="6">
        <f t="shared" si="54"/>
        <v>0</v>
      </c>
      <c r="R236" s="6">
        <f t="shared" si="55"/>
        <v>8.3333333333333329E-2</v>
      </c>
      <c r="S236" s="6">
        <f t="shared" si="56"/>
        <v>0.41666666666666669</v>
      </c>
      <c r="T236" s="6">
        <f t="shared" si="57"/>
        <v>0.5</v>
      </c>
      <c r="U236">
        <f t="shared" si="58"/>
        <v>1</v>
      </c>
      <c r="V236" s="6">
        <f t="shared" si="59"/>
        <v>8.3333333333333329E-2</v>
      </c>
      <c r="W236">
        <f t="shared" si="60"/>
        <v>5</v>
      </c>
      <c r="X236" s="6">
        <f t="shared" si="61"/>
        <v>0.41666666666666669</v>
      </c>
      <c r="Y236">
        <f t="shared" si="62"/>
        <v>1</v>
      </c>
      <c r="Z236" s="6">
        <f t="shared" si="63"/>
        <v>8.3333333333333329E-2</v>
      </c>
      <c r="AA236">
        <f t="shared" si="64"/>
        <v>7</v>
      </c>
      <c r="AB236" s="6">
        <f t="shared" si="65"/>
        <v>0.58333333333333337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8</v>
      </c>
      <c r="H237" s="6">
        <f t="shared" si="50"/>
        <v>0.625</v>
      </c>
      <c r="I237" s="6">
        <f t="shared" si="51"/>
        <v>0</v>
      </c>
      <c r="J237" s="6">
        <f t="shared" si="52"/>
        <v>0</v>
      </c>
      <c r="K237" s="6">
        <f t="shared" si="53"/>
        <v>0.375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8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0.625</v>
      </c>
      <c r="W237">
        <f t="shared" si="60"/>
        <v>8</v>
      </c>
      <c r="X237" s="6">
        <f t="shared" si="61"/>
        <v>1</v>
      </c>
      <c r="Y237">
        <f t="shared" si="62"/>
        <v>3</v>
      </c>
      <c r="Z237" s="6">
        <f t="shared" si="63"/>
        <v>0.375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8</v>
      </c>
      <c r="H238" s="6">
        <f t="shared" si="50"/>
        <v>0</v>
      </c>
      <c r="I238" s="6">
        <f t="shared" si="51"/>
        <v>0.125</v>
      </c>
      <c r="J238" s="6">
        <f t="shared" si="52"/>
        <v>0</v>
      </c>
      <c r="K238" s="6">
        <f t="shared" si="53"/>
        <v>0.875</v>
      </c>
      <c r="L238" s="69">
        <f>COUNTIFS('2way'!$M$3:$M$7690,"&gt;50%",'2way'!$Y$3:$Y$7690,"Y",'2way'!$Q$3:$Q$7690,"=" &amp;B238) +  COUNTIFS('2way'!$M$3:$M$7690,"&gt;50%",'2way'!$Y$3:$Y$7690,"Y",'2way'!$R$3:$R$7690,"=" &amp;B238)</f>
        <v>5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8</v>
      </c>
      <c r="Q238" s="6">
        <f t="shared" si="54"/>
        <v>0.625</v>
      </c>
      <c r="R238" s="6">
        <f t="shared" si="55"/>
        <v>0.125</v>
      </c>
      <c r="S238" s="6">
        <f t="shared" si="56"/>
        <v>0</v>
      </c>
      <c r="T238" s="6">
        <f t="shared" si="57"/>
        <v>0.25</v>
      </c>
      <c r="U238">
        <f t="shared" si="58"/>
        <v>0</v>
      </c>
      <c r="V238" s="6">
        <f t="shared" si="59"/>
        <v>0</v>
      </c>
      <c r="W238">
        <f t="shared" si="60"/>
        <v>5</v>
      </c>
      <c r="X238" s="6">
        <f t="shared" si="61"/>
        <v>0.625</v>
      </c>
      <c r="Y238">
        <f t="shared" si="62"/>
        <v>8</v>
      </c>
      <c r="Z238" s="6">
        <f t="shared" si="63"/>
        <v>1</v>
      </c>
      <c r="AA238">
        <f t="shared" si="64"/>
        <v>3</v>
      </c>
      <c r="AB238" s="6">
        <f t="shared" si="65"/>
        <v>0.375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3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8</v>
      </c>
      <c r="H239" s="6">
        <f t="shared" si="50"/>
        <v>0.625</v>
      </c>
      <c r="I239" s="6">
        <f t="shared" si="51"/>
        <v>0.375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5</v>
      </c>
      <c r="M239" s="69">
        <f>COUNTIFS('2way'!$M$3:$M$7690,"&gt;50%",'2way'!$Y$3:$Y$7690,"N",'2way'!$Q$3:$Q$7690,"=" &amp;B239) +  COUNTIFS('2way'!$M$3:$M$7690,"&gt;50%",'2way'!$Y$3:$Y$7690,"N",'2way'!$R$3:$R$7690,"=" &amp;B239)</f>
        <v>3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8</v>
      </c>
      <c r="Q239" s="6">
        <f t="shared" si="54"/>
        <v>0.625</v>
      </c>
      <c r="R239" s="6">
        <f t="shared" si="55"/>
        <v>0.375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0.625</v>
      </c>
      <c r="W239">
        <f t="shared" si="60"/>
        <v>5</v>
      </c>
      <c r="X239" s="6">
        <f t="shared" si="61"/>
        <v>0.625</v>
      </c>
      <c r="Y239">
        <f t="shared" si="62"/>
        <v>3</v>
      </c>
      <c r="Z239" s="6">
        <f t="shared" si="63"/>
        <v>0.375</v>
      </c>
      <c r="AA239">
        <f t="shared" si="64"/>
        <v>3</v>
      </c>
      <c r="AB239" s="6">
        <f t="shared" si="65"/>
        <v>0.375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8</v>
      </c>
      <c r="H240" s="6">
        <f t="shared" si="50"/>
        <v>0.25</v>
      </c>
      <c r="I240" s="6">
        <f t="shared" si="51"/>
        <v>0.625</v>
      </c>
      <c r="J240" s="6">
        <f t="shared" si="52"/>
        <v>0</v>
      </c>
      <c r="K240" s="6">
        <f t="shared" si="53"/>
        <v>0.125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4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8</v>
      </c>
      <c r="Q240" s="6">
        <f t="shared" si="54"/>
        <v>0.375</v>
      </c>
      <c r="R240" s="6">
        <f t="shared" si="55"/>
        <v>0.5</v>
      </c>
      <c r="S240" s="6">
        <f t="shared" si="56"/>
        <v>0.125</v>
      </c>
      <c r="T240" s="6">
        <f t="shared" si="57"/>
        <v>0</v>
      </c>
      <c r="U240">
        <f t="shared" si="58"/>
        <v>2</v>
      </c>
      <c r="V240" s="6">
        <f t="shared" si="59"/>
        <v>0.25</v>
      </c>
      <c r="W240">
        <f t="shared" si="60"/>
        <v>4</v>
      </c>
      <c r="X240" s="6">
        <f t="shared" si="61"/>
        <v>0.5</v>
      </c>
      <c r="Y240">
        <f t="shared" si="62"/>
        <v>6</v>
      </c>
      <c r="Z240" s="6">
        <f t="shared" si="63"/>
        <v>0.75</v>
      </c>
      <c r="AA240">
        <f t="shared" si="64"/>
        <v>4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5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8</v>
      </c>
      <c r="H241" s="6">
        <f t="shared" si="50"/>
        <v>0.625</v>
      </c>
      <c r="I241" s="6">
        <f t="shared" si="51"/>
        <v>0.25</v>
      </c>
      <c r="J241" s="6">
        <f t="shared" si="52"/>
        <v>0.125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5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8</v>
      </c>
      <c r="Q241" s="6">
        <f t="shared" si="54"/>
        <v>0.625</v>
      </c>
      <c r="R241" s="6">
        <f t="shared" si="55"/>
        <v>0.25</v>
      </c>
      <c r="S241" s="6">
        <f t="shared" si="56"/>
        <v>0.125</v>
      </c>
      <c r="T241" s="6">
        <f t="shared" si="57"/>
        <v>0</v>
      </c>
      <c r="U241">
        <f t="shared" si="58"/>
        <v>6</v>
      </c>
      <c r="V241" s="6">
        <f t="shared" si="59"/>
        <v>0.75</v>
      </c>
      <c r="W241">
        <f t="shared" si="60"/>
        <v>6</v>
      </c>
      <c r="X241" s="6">
        <f t="shared" si="61"/>
        <v>0.75</v>
      </c>
      <c r="Y241">
        <f t="shared" si="62"/>
        <v>2</v>
      </c>
      <c r="Z241" s="6">
        <f t="shared" si="63"/>
        <v>0.25</v>
      </c>
      <c r="AA241">
        <f t="shared" si="64"/>
        <v>2</v>
      </c>
      <c r="AB241" s="6">
        <f t="shared" si="65"/>
        <v>0.25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2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8</v>
      </c>
      <c r="H242" s="6">
        <f t="shared" si="50"/>
        <v>0.125</v>
      </c>
      <c r="I242" s="6">
        <f t="shared" si="51"/>
        <v>0.25</v>
      </c>
      <c r="J242" s="6">
        <f t="shared" si="52"/>
        <v>0.25</v>
      </c>
      <c r="K242" s="6">
        <f t="shared" si="53"/>
        <v>0.375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8</v>
      </c>
      <c r="Q242" s="6">
        <f t="shared" si="54"/>
        <v>0.375</v>
      </c>
      <c r="R242" s="6">
        <f t="shared" si="55"/>
        <v>0.375</v>
      </c>
      <c r="S242" s="6">
        <f t="shared" si="56"/>
        <v>0.125</v>
      </c>
      <c r="T242" s="6">
        <f t="shared" si="57"/>
        <v>0.125</v>
      </c>
      <c r="U242">
        <f t="shared" si="58"/>
        <v>3</v>
      </c>
      <c r="V242" s="6">
        <f t="shared" si="59"/>
        <v>0.375</v>
      </c>
      <c r="W242">
        <f t="shared" si="60"/>
        <v>4</v>
      </c>
      <c r="X242" s="6">
        <f t="shared" si="61"/>
        <v>0.5</v>
      </c>
      <c r="Y242">
        <f t="shared" si="62"/>
        <v>5</v>
      </c>
      <c r="Z242" s="6">
        <f t="shared" si="63"/>
        <v>0.625</v>
      </c>
      <c r="AA242">
        <f t="shared" si="64"/>
        <v>4</v>
      </c>
      <c r="AB242" s="6">
        <f t="shared" si="65"/>
        <v>0.5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3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8</v>
      </c>
      <c r="H243" s="6">
        <f t="shared" si="50"/>
        <v>0.375</v>
      </c>
      <c r="I243" s="6">
        <f t="shared" si="51"/>
        <v>0.375</v>
      </c>
      <c r="J243" s="6">
        <f t="shared" si="52"/>
        <v>0</v>
      </c>
      <c r="K243" s="6">
        <f t="shared" si="53"/>
        <v>0.25</v>
      </c>
      <c r="L243" s="69">
        <f>COUNTIFS('2way'!$M$3:$M$7690,"&gt;50%",'2way'!$Y$3:$Y$7690,"Y",'2way'!$Q$3:$Q$7690,"=" &amp;B243) +  COUNTIFS('2way'!$M$3:$M$7690,"&gt;50%",'2way'!$Y$3:$Y$7690,"Y",'2way'!$R$3:$R$7690,"=" &amp;B243)</f>
        <v>5</v>
      </c>
      <c r="M243" s="69">
        <f>COUNTIFS('2way'!$M$3:$M$7690,"&gt;50%",'2way'!$Y$3:$Y$7690,"N",'2way'!$Q$3:$Q$7690,"=" &amp;B243) +  COUNTIFS('2way'!$M$3:$M$7690,"&gt;50%",'2way'!$Y$3:$Y$7690,"N",'2way'!$R$3:$R$7690,"=" &amp;B243)</f>
        <v>3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8</v>
      </c>
      <c r="Q243" s="6">
        <f t="shared" si="54"/>
        <v>0.625</v>
      </c>
      <c r="R243" s="6">
        <f t="shared" si="55"/>
        <v>0.375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0.375</v>
      </c>
      <c r="W243">
        <f t="shared" si="60"/>
        <v>5</v>
      </c>
      <c r="X243" s="6">
        <f t="shared" si="61"/>
        <v>0.625</v>
      </c>
      <c r="Y243">
        <f t="shared" si="62"/>
        <v>5</v>
      </c>
      <c r="Z243" s="6">
        <f t="shared" si="63"/>
        <v>0.625</v>
      </c>
      <c r="AA243">
        <f t="shared" si="64"/>
        <v>3</v>
      </c>
      <c r="AB243" s="6">
        <f t="shared" si="65"/>
        <v>0.375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8</v>
      </c>
      <c r="H244" s="6">
        <f t="shared" si="50"/>
        <v>0.5</v>
      </c>
      <c r="I244" s="6">
        <f t="shared" si="51"/>
        <v>0.375</v>
      </c>
      <c r="J244" s="6">
        <f t="shared" si="52"/>
        <v>0</v>
      </c>
      <c r="K244" s="6">
        <f t="shared" si="53"/>
        <v>0.125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3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8</v>
      </c>
      <c r="Q244" s="6">
        <f t="shared" si="54"/>
        <v>0.625</v>
      </c>
      <c r="R244" s="6">
        <f t="shared" si="55"/>
        <v>0.375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0.5</v>
      </c>
      <c r="W244">
        <f t="shared" si="60"/>
        <v>5</v>
      </c>
      <c r="X244" s="6">
        <f t="shared" si="61"/>
        <v>0.625</v>
      </c>
      <c r="Y244">
        <f t="shared" si="62"/>
        <v>4</v>
      </c>
      <c r="Z244" s="6">
        <f t="shared" si="63"/>
        <v>0.5</v>
      </c>
      <c r="AA244">
        <f t="shared" si="64"/>
        <v>3</v>
      </c>
      <c r="AB244" s="6">
        <f t="shared" si="65"/>
        <v>0.375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3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8</v>
      </c>
      <c r="H245" s="6">
        <f t="shared" si="50"/>
        <v>0.125</v>
      </c>
      <c r="I245" s="6">
        <f t="shared" si="51"/>
        <v>0.375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5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8</v>
      </c>
      <c r="Q245" s="6">
        <f t="shared" si="54"/>
        <v>0.625</v>
      </c>
      <c r="R245" s="6">
        <f t="shared" si="55"/>
        <v>0.25</v>
      </c>
      <c r="S245" s="6">
        <f t="shared" si="56"/>
        <v>0.125</v>
      </c>
      <c r="T245" s="6">
        <f t="shared" si="57"/>
        <v>0</v>
      </c>
      <c r="U245">
        <f t="shared" si="58"/>
        <v>1</v>
      </c>
      <c r="V245" s="6">
        <f t="shared" si="59"/>
        <v>0.125</v>
      </c>
      <c r="W245">
        <f t="shared" si="60"/>
        <v>6</v>
      </c>
      <c r="X245" s="6">
        <f t="shared" si="61"/>
        <v>0.75</v>
      </c>
      <c r="Y245">
        <f t="shared" si="62"/>
        <v>7</v>
      </c>
      <c r="Z245" s="6">
        <f t="shared" si="63"/>
        <v>0.875</v>
      </c>
      <c r="AA245">
        <f t="shared" si="64"/>
        <v>2</v>
      </c>
      <c r="AB245" s="6">
        <f t="shared" si="65"/>
        <v>0.25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4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2</v>
      </c>
      <c r="G246">
        <f>COUNTIF('2way'!$Q$3:$Q$7690,"=" &amp;B246) + COUNTIF('2way'!$R$3:$R$7690,"=" &amp;B246)</f>
        <v>8</v>
      </c>
      <c r="H246" s="6">
        <f t="shared" si="50"/>
        <v>0.5</v>
      </c>
      <c r="I246" s="6">
        <f t="shared" si="51"/>
        <v>0.125</v>
      </c>
      <c r="J246" s="6">
        <f t="shared" si="52"/>
        <v>0.125</v>
      </c>
      <c r="K246" s="6">
        <f t="shared" si="53"/>
        <v>0.25</v>
      </c>
      <c r="L246" s="69">
        <f>COUNTIFS('2way'!$M$3:$M$7690,"&gt;50%",'2way'!$Y$3:$Y$7690,"Y",'2way'!$Q$3:$Q$7690,"=" &amp;B246) +  COUNTIFS('2way'!$M$3:$M$7690,"&gt;50%",'2way'!$Y$3:$Y$7690,"Y",'2way'!$R$3:$R$7690,"=" &amp;B246)</f>
        <v>6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8</v>
      </c>
      <c r="Q246" s="6">
        <f t="shared" si="54"/>
        <v>0.75</v>
      </c>
      <c r="R246" s="6">
        <f t="shared" si="55"/>
        <v>0.25</v>
      </c>
      <c r="S246" s="6">
        <f t="shared" si="56"/>
        <v>0</v>
      </c>
      <c r="T246" s="6">
        <f t="shared" si="57"/>
        <v>0</v>
      </c>
      <c r="U246">
        <f t="shared" si="58"/>
        <v>5</v>
      </c>
      <c r="V246" s="6">
        <f t="shared" si="59"/>
        <v>0.625</v>
      </c>
      <c r="W246">
        <f t="shared" si="60"/>
        <v>6</v>
      </c>
      <c r="X246" s="6">
        <f t="shared" si="61"/>
        <v>0.75</v>
      </c>
      <c r="Y246">
        <f t="shared" si="62"/>
        <v>3</v>
      </c>
      <c r="Z246" s="6">
        <f t="shared" si="63"/>
        <v>0.375</v>
      </c>
      <c r="AA246">
        <f t="shared" si="64"/>
        <v>2</v>
      </c>
      <c r="AB246" s="6">
        <f t="shared" si="65"/>
        <v>0.25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6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8</v>
      </c>
      <c r="H247" s="6">
        <f t="shared" si="50"/>
        <v>0.75</v>
      </c>
      <c r="I247" s="6">
        <f t="shared" si="51"/>
        <v>0.125</v>
      </c>
      <c r="J247" s="6">
        <f t="shared" si="52"/>
        <v>0.125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6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8</v>
      </c>
      <c r="Q247" s="6">
        <f t="shared" si="54"/>
        <v>0.75</v>
      </c>
      <c r="R247" s="6">
        <f t="shared" si="55"/>
        <v>0.25</v>
      </c>
      <c r="S247" s="6">
        <f t="shared" si="56"/>
        <v>0</v>
      </c>
      <c r="T247" s="6">
        <f t="shared" si="57"/>
        <v>0</v>
      </c>
      <c r="U247">
        <f t="shared" si="58"/>
        <v>7</v>
      </c>
      <c r="V247" s="6">
        <f t="shared" si="59"/>
        <v>0.875</v>
      </c>
      <c r="W247">
        <f t="shared" si="60"/>
        <v>6</v>
      </c>
      <c r="X247" s="6">
        <f t="shared" si="61"/>
        <v>0.75</v>
      </c>
      <c r="Y247">
        <f t="shared" si="62"/>
        <v>1</v>
      </c>
      <c r="Z247" s="6">
        <f t="shared" si="63"/>
        <v>0.125</v>
      </c>
      <c r="AA247">
        <f t="shared" si="64"/>
        <v>2</v>
      </c>
      <c r="AB247" s="6">
        <f t="shared" si="65"/>
        <v>0.25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4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8</v>
      </c>
      <c r="H248" s="6">
        <f t="shared" si="50"/>
        <v>0.5</v>
      </c>
      <c r="I248" s="6">
        <f t="shared" si="51"/>
        <v>0.25</v>
      </c>
      <c r="J248" s="6">
        <f t="shared" si="52"/>
        <v>0</v>
      </c>
      <c r="K248" s="6">
        <f t="shared" si="53"/>
        <v>0.25</v>
      </c>
      <c r="L248" s="69">
        <f>COUNTIFS('2way'!$M$3:$M$7690,"&gt;50%",'2way'!$Y$3:$Y$7690,"Y",'2way'!$Q$3:$Q$7690,"=" &amp;B248) +  COUNTIFS('2way'!$M$3:$M$7690,"&gt;50%",'2way'!$Y$3:$Y$7690,"Y",'2way'!$R$3:$R$7690,"=" &amp;B248)</f>
        <v>6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8</v>
      </c>
      <c r="Q248" s="6">
        <f t="shared" si="54"/>
        <v>0.75</v>
      </c>
      <c r="R248" s="6">
        <f t="shared" si="55"/>
        <v>0.25</v>
      </c>
      <c r="S248" s="6">
        <f t="shared" si="56"/>
        <v>0</v>
      </c>
      <c r="T248" s="6">
        <f t="shared" si="57"/>
        <v>0</v>
      </c>
      <c r="U248">
        <f t="shared" si="58"/>
        <v>4</v>
      </c>
      <c r="V248" s="6">
        <f t="shared" si="59"/>
        <v>0.5</v>
      </c>
      <c r="W248">
        <f t="shared" si="60"/>
        <v>6</v>
      </c>
      <c r="X248" s="6">
        <f t="shared" si="61"/>
        <v>0.75</v>
      </c>
      <c r="Y248">
        <f t="shared" si="62"/>
        <v>4</v>
      </c>
      <c r="Z248" s="6">
        <f t="shared" si="63"/>
        <v>0.5</v>
      </c>
      <c r="AA248">
        <f t="shared" si="64"/>
        <v>2</v>
      </c>
      <c r="AB248" s="6">
        <f t="shared" si="65"/>
        <v>0.25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1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8</v>
      </c>
      <c r="H249" s="6">
        <f t="shared" si="50"/>
        <v>0.375</v>
      </c>
      <c r="I249" s="6">
        <f t="shared" si="51"/>
        <v>0.125</v>
      </c>
      <c r="J249" s="6">
        <f t="shared" si="52"/>
        <v>0.125</v>
      </c>
      <c r="K249" s="6">
        <f t="shared" si="53"/>
        <v>0.375</v>
      </c>
      <c r="L249" s="69">
        <f>COUNTIFS('2way'!$M$3:$M$7690,"&gt;50%",'2way'!$Y$3:$Y$7690,"Y",'2way'!$Q$3:$Q$7690,"=" &amp;B249) +  COUNTIFS('2way'!$M$3:$M$7690,"&gt;50%",'2way'!$Y$3:$Y$7690,"Y",'2way'!$R$3:$R$7690,"=" &amp;B249)</f>
        <v>6</v>
      </c>
      <c r="M249" s="69">
        <f>COUNTIFS('2way'!$M$3:$M$7690,"&gt;50%",'2way'!$Y$3:$Y$7690,"N",'2way'!$Q$3:$Q$7690,"=" &amp;B249) +  COUNTIFS('2way'!$M$3:$M$7690,"&gt;50%",'2way'!$Y$3:$Y$7690,"N",'2way'!$R$3:$R$7690,"=" &amp;B249)</f>
        <v>2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8</v>
      </c>
      <c r="Q249" s="6">
        <f t="shared" si="54"/>
        <v>0.75</v>
      </c>
      <c r="R249" s="6">
        <f t="shared" si="55"/>
        <v>0.25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0.5</v>
      </c>
      <c r="W249">
        <f t="shared" si="60"/>
        <v>6</v>
      </c>
      <c r="X249" s="6">
        <f t="shared" si="61"/>
        <v>0.75</v>
      </c>
      <c r="Y249">
        <f t="shared" si="62"/>
        <v>4</v>
      </c>
      <c r="Z249" s="6">
        <f t="shared" si="63"/>
        <v>0.5</v>
      </c>
      <c r="AA249">
        <f t="shared" si="64"/>
        <v>2</v>
      </c>
      <c r="AB249" s="6">
        <f t="shared" si="65"/>
        <v>0.25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3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8</v>
      </c>
      <c r="H250" s="6">
        <f t="shared" si="50"/>
        <v>0.25</v>
      </c>
      <c r="I250" s="6">
        <f t="shared" si="51"/>
        <v>0.375</v>
      </c>
      <c r="J250" s="6">
        <f t="shared" si="52"/>
        <v>0.125</v>
      </c>
      <c r="K250" s="6">
        <f t="shared" si="53"/>
        <v>0.25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3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8</v>
      </c>
      <c r="Q250" s="6">
        <f t="shared" si="54"/>
        <v>0.5</v>
      </c>
      <c r="R250" s="6">
        <f t="shared" si="55"/>
        <v>0.375</v>
      </c>
      <c r="S250" s="6">
        <f t="shared" si="56"/>
        <v>0.125</v>
      </c>
      <c r="T250" s="6">
        <f t="shared" si="57"/>
        <v>0</v>
      </c>
      <c r="U250">
        <f t="shared" si="58"/>
        <v>3</v>
      </c>
      <c r="V250" s="6">
        <f t="shared" si="59"/>
        <v>0.375</v>
      </c>
      <c r="W250">
        <f t="shared" si="60"/>
        <v>5</v>
      </c>
      <c r="X250" s="6">
        <f t="shared" si="61"/>
        <v>0.625</v>
      </c>
      <c r="Y250">
        <f t="shared" si="62"/>
        <v>5</v>
      </c>
      <c r="Z250" s="6">
        <f t="shared" si="63"/>
        <v>0.625</v>
      </c>
      <c r="AA250">
        <f t="shared" si="64"/>
        <v>3</v>
      </c>
      <c r="AB250" s="6">
        <f t="shared" si="65"/>
        <v>0.375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5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1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8</v>
      </c>
      <c r="H251" s="6">
        <f t="shared" si="50"/>
        <v>0.625</v>
      </c>
      <c r="I251" s="6">
        <f t="shared" si="51"/>
        <v>0</v>
      </c>
      <c r="J251" s="6">
        <f t="shared" si="52"/>
        <v>0.125</v>
      </c>
      <c r="K251" s="6">
        <f t="shared" si="53"/>
        <v>0.25</v>
      </c>
      <c r="L251" s="69">
        <f>COUNTIFS('2way'!$M$3:$M$7690,"&gt;50%",'2way'!$Y$3:$Y$7690,"Y",'2way'!$Q$3:$Q$7690,"=" &amp;B251) +  COUNTIFS('2way'!$M$3:$M$7690,"&gt;50%",'2way'!$Y$3:$Y$7690,"Y",'2way'!$R$3:$R$7690,"=" &amp;B251)</f>
        <v>6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1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8</v>
      </c>
      <c r="Q251" s="6">
        <f t="shared" si="54"/>
        <v>0.75</v>
      </c>
      <c r="R251" s="6">
        <f t="shared" si="55"/>
        <v>0</v>
      </c>
      <c r="S251" s="6">
        <f t="shared" si="56"/>
        <v>0.125</v>
      </c>
      <c r="T251" s="6">
        <f t="shared" si="57"/>
        <v>0.125</v>
      </c>
      <c r="U251">
        <f t="shared" si="58"/>
        <v>6</v>
      </c>
      <c r="V251" s="6">
        <f t="shared" si="59"/>
        <v>0.75</v>
      </c>
      <c r="W251">
        <f t="shared" si="60"/>
        <v>7</v>
      </c>
      <c r="X251" s="6">
        <f t="shared" si="61"/>
        <v>0.875</v>
      </c>
      <c r="Y251">
        <f t="shared" si="62"/>
        <v>2</v>
      </c>
      <c r="Z251" s="6">
        <f t="shared" si="63"/>
        <v>0.25</v>
      </c>
      <c r="AA251">
        <f t="shared" si="64"/>
        <v>1</v>
      </c>
      <c r="AB251" s="6">
        <f t="shared" si="65"/>
        <v>0.125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8</v>
      </c>
      <c r="H252" s="6">
        <f t="shared" si="50"/>
        <v>0.5</v>
      </c>
      <c r="I252" s="6">
        <f t="shared" si="51"/>
        <v>0.25</v>
      </c>
      <c r="J252" s="6">
        <f t="shared" si="52"/>
        <v>0.125</v>
      </c>
      <c r="K252" s="6">
        <f t="shared" si="53"/>
        <v>0.125</v>
      </c>
      <c r="L252" s="69">
        <f>COUNTIFS('2way'!$M$3:$M$7690,"&gt;50%",'2way'!$Y$3:$Y$7690,"Y",'2way'!$Q$3:$Q$7690,"=" &amp;B252) +  COUNTIFS('2way'!$M$3:$M$7690,"&gt;50%",'2way'!$Y$3:$Y$7690,"Y",'2way'!$R$3:$R$7690,"=" &amp;B252)</f>
        <v>5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8</v>
      </c>
      <c r="Q252" s="6">
        <f t="shared" si="54"/>
        <v>0.625</v>
      </c>
      <c r="R252" s="6">
        <f t="shared" si="55"/>
        <v>0.375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0.625</v>
      </c>
      <c r="W252">
        <f t="shared" si="60"/>
        <v>5</v>
      </c>
      <c r="X252" s="6">
        <f t="shared" si="61"/>
        <v>0.625</v>
      </c>
      <c r="Y252">
        <f t="shared" si="62"/>
        <v>3</v>
      </c>
      <c r="Z252" s="6">
        <f t="shared" si="63"/>
        <v>0.375</v>
      </c>
      <c r="AA252">
        <f t="shared" si="64"/>
        <v>3</v>
      </c>
      <c r="AB252" s="6">
        <f t="shared" si="65"/>
        <v>0.375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2</v>
      </c>
      <c r="G253">
        <f>COUNTIF('2way'!$Q$3:$Q$7690,"=" &amp;B253) + COUNTIF('2way'!$R$3:$R$7690,"=" &amp;B253)</f>
        <v>8</v>
      </c>
      <c r="H253" s="6">
        <f t="shared" si="50"/>
        <v>0.25</v>
      </c>
      <c r="I253" s="6">
        <f t="shared" si="51"/>
        <v>0.375</v>
      </c>
      <c r="J253" s="6">
        <f t="shared" si="52"/>
        <v>0.125</v>
      </c>
      <c r="K253" s="6">
        <f t="shared" si="53"/>
        <v>0.25</v>
      </c>
      <c r="L253" s="69">
        <f>COUNTIFS('2way'!$M$3:$M$7690,"&gt;50%",'2way'!$Y$3:$Y$7690,"Y",'2way'!$Q$3:$Q$7690,"=" &amp;B253) +  COUNTIFS('2way'!$M$3:$M$7690,"&gt;50%",'2way'!$Y$3:$Y$7690,"Y",'2way'!$R$3:$R$7690,"=" &amp;B253)</f>
        <v>4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8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3</v>
      </c>
      <c r="V253" s="6">
        <f t="shared" si="59"/>
        <v>0.375</v>
      </c>
      <c r="W253">
        <f t="shared" si="60"/>
        <v>4</v>
      </c>
      <c r="X253" s="6">
        <f t="shared" si="61"/>
        <v>0.5</v>
      </c>
      <c r="Y253">
        <f t="shared" si="62"/>
        <v>5</v>
      </c>
      <c r="Z253" s="6">
        <f t="shared" si="63"/>
        <v>0.625</v>
      </c>
      <c r="AA253">
        <f t="shared" si="64"/>
        <v>4</v>
      </c>
      <c r="AB253" s="6">
        <f t="shared" si="65"/>
        <v>0.5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8</v>
      </c>
      <c r="H254" s="6">
        <f t="shared" si="50"/>
        <v>0.5</v>
      </c>
      <c r="I254" s="6">
        <f t="shared" si="51"/>
        <v>0.125</v>
      </c>
      <c r="J254" s="6">
        <f t="shared" si="52"/>
        <v>0.25</v>
      </c>
      <c r="K254" s="6">
        <f t="shared" si="53"/>
        <v>0.125</v>
      </c>
      <c r="L254" s="69">
        <f>COUNTIFS('2way'!$M$3:$M$7690,"&gt;50%",'2way'!$Y$3:$Y$7690,"Y",'2way'!$Q$3:$Q$7690,"=" &amp;B254) +  COUNTIFS('2way'!$M$3:$M$7690,"&gt;50%",'2way'!$Y$3:$Y$7690,"Y",'2way'!$R$3:$R$7690,"=" &amp;B254)</f>
        <v>4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8</v>
      </c>
      <c r="Q254" s="6">
        <f t="shared" si="54"/>
        <v>0.5</v>
      </c>
      <c r="R254" s="6">
        <f t="shared" si="55"/>
        <v>0.25</v>
      </c>
      <c r="S254" s="6">
        <f t="shared" si="56"/>
        <v>0.125</v>
      </c>
      <c r="T254" s="6">
        <f t="shared" si="57"/>
        <v>0.125</v>
      </c>
      <c r="U254">
        <f t="shared" si="58"/>
        <v>6</v>
      </c>
      <c r="V254" s="6">
        <f t="shared" si="59"/>
        <v>0.75</v>
      </c>
      <c r="W254">
        <f t="shared" si="60"/>
        <v>5</v>
      </c>
      <c r="X254" s="6">
        <f t="shared" si="61"/>
        <v>0.625</v>
      </c>
      <c r="Y254">
        <f t="shared" si="62"/>
        <v>2</v>
      </c>
      <c r="Z254" s="6">
        <f t="shared" si="63"/>
        <v>0.25</v>
      </c>
      <c r="AA254">
        <f t="shared" si="64"/>
        <v>3</v>
      </c>
      <c r="AB254" s="6">
        <f t="shared" si="65"/>
        <v>0.375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6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8</v>
      </c>
      <c r="H255" s="6">
        <f t="shared" si="50"/>
        <v>0.75</v>
      </c>
      <c r="I255" s="6">
        <f t="shared" si="51"/>
        <v>0.125</v>
      </c>
      <c r="J255" s="6">
        <f t="shared" si="52"/>
        <v>0</v>
      </c>
      <c r="K255" s="6">
        <f t="shared" si="53"/>
        <v>0.125</v>
      </c>
      <c r="L255" s="69">
        <f>COUNTIFS('2way'!$M$3:$M$7690,"&gt;50%",'2way'!$Y$3:$Y$7690,"Y",'2way'!$Q$3:$Q$7690,"=" &amp;B255) +  COUNTIFS('2way'!$M$3:$M$7690,"&gt;50%",'2way'!$Y$3:$Y$7690,"Y",'2way'!$R$3:$R$7690,"=" &amp;B255)</f>
        <v>7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8</v>
      </c>
      <c r="Q255" s="6">
        <f t="shared" si="54"/>
        <v>0.875</v>
      </c>
      <c r="R255" s="6">
        <f t="shared" si="55"/>
        <v>0.125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0.75</v>
      </c>
      <c r="W255">
        <f t="shared" si="60"/>
        <v>7</v>
      </c>
      <c r="X255" s="6">
        <f t="shared" si="61"/>
        <v>0.875</v>
      </c>
      <c r="Y255">
        <f t="shared" si="62"/>
        <v>2</v>
      </c>
      <c r="Z255" s="6">
        <f t="shared" si="63"/>
        <v>0.25</v>
      </c>
      <c r="AA255">
        <f t="shared" si="64"/>
        <v>1</v>
      </c>
      <c r="AB255" s="6">
        <f t="shared" si="65"/>
        <v>0.125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4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7</v>
      </c>
      <c r="H256" s="6">
        <f t="shared" si="50"/>
        <v>0</v>
      </c>
      <c r="I256" s="6">
        <f t="shared" si="51"/>
        <v>0</v>
      </c>
      <c r="J256" s="6">
        <f t="shared" si="52"/>
        <v>0.5714285714285714</v>
      </c>
      <c r="K256" s="6">
        <f t="shared" si="53"/>
        <v>0.14285714285714285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6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7</v>
      </c>
      <c r="Q256" s="6">
        <f t="shared" si="54"/>
        <v>0</v>
      </c>
      <c r="R256" s="6">
        <f t="shared" si="55"/>
        <v>0</v>
      </c>
      <c r="S256" s="6">
        <f t="shared" si="56"/>
        <v>0.8571428571428571</v>
      </c>
      <c r="T256" s="6">
        <f t="shared" si="57"/>
        <v>0.14285714285714285</v>
      </c>
      <c r="U256">
        <f t="shared" si="58"/>
        <v>4</v>
      </c>
      <c r="V256" s="6">
        <f t="shared" si="59"/>
        <v>0.5714285714285714</v>
      </c>
      <c r="W256">
        <f t="shared" si="60"/>
        <v>6</v>
      </c>
      <c r="X256" s="6">
        <f t="shared" si="61"/>
        <v>0.8571428571428571</v>
      </c>
      <c r="Y256">
        <f t="shared" si="62"/>
        <v>1</v>
      </c>
      <c r="Z256" s="6">
        <f t="shared" si="63"/>
        <v>0.14285714285714285</v>
      </c>
      <c r="AA256">
        <f t="shared" si="64"/>
        <v>1</v>
      </c>
      <c r="AB256" s="6">
        <f t="shared" si="65"/>
        <v>0.14285714285714285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8</v>
      </c>
      <c r="H257" s="6">
        <f t="shared" si="50"/>
        <v>0.375</v>
      </c>
      <c r="I257" s="6">
        <f t="shared" si="51"/>
        <v>0</v>
      </c>
      <c r="J257" s="6">
        <f t="shared" si="52"/>
        <v>0.25</v>
      </c>
      <c r="K257" s="6">
        <f t="shared" si="53"/>
        <v>0.25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5</v>
      </c>
      <c r="P257">
        <f>COUNTIF('2way'!$Q$3:$Q$7690,"=" &amp;B257) + COUNTIF('2way'!$R$3:$R$7690,"=" &amp;B257)</f>
        <v>8</v>
      </c>
      <c r="Q257" s="6">
        <f t="shared" si="54"/>
        <v>0</v>
      </c>
      <c r="R257" s="6">
        <f t="shared" si="55"/>
        <v>0</v>
      </c>
      <c r="S257" s="6">
        <f t="shared" si="56"/>
        <v>0.375</v>
      </c>
      <c r="T257" s="6">
        <f t="shared" si="57"/>
        <v>0.625</v>
      </c>
      <c r="U257">
        <f t="shared" si="58"/>
        <v>5</v>
      </c>
      <c r="V257" s="6">
        <f t="shared" si="59"/>
        <v>0.625</v>
      </c>
      <c r="W257">
        <f t="shared" si="60"/>
        <v>3</v>
      </c>
      <c r="X257" s="6">
        <f t="shared" si="61"/>
        <v>0.375</v>
      </c>
      <c r="Y257">
        <f t="shared" si="62"/>
        <v>2</v>
      </c>
      <c r="Z257" s="6">
        <f t="shared" si="63"/>
        <v>0.25</v>
      </c>
      <c r="AA257">
        <f t="shared" si="64"/>
        <v>5</v>
      </c>
      <c r="AB257" s="6">
        <f t="shared" si="65"/>
        <v>0.625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5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8</v>
      </c>
      <c r="H258" s="6">
        <f t="shared" si="50"/>
        <v>0.125</v>
      </c>
      <c r="I258" s="6">
        <f t="shared" si="51"/>
        <v>0</v>
      </c>
      <c r="J258" s="6">
        <f t="shared" si="52"/>
        <v>0.625</v>
      </c>
      <c r="K258" s="6">
        <f t="shared" si="53"/>
        <v>0.25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5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8</v>
      </c>
      <c r="Q258" s="6">
        <f t="shared" si="54"/>
        <v>0</v>
      </c>
      <c r="R258" s="6">
        <f t="shared" si="55"/>
        <v>0</v>
      </c>
      <c r="S258" s="6">
        <f t="shared" si="56"/>
        <v>0.625</v>
      </c>
      <c r="T258" s="6">
        <f t="shared" si="57"/>
        <v>0.375</v>
      </c>
      <c r="U258">
        <f t="shared" si="58"/>
        <v>6</v>
      </c>
      <c r="V258" s="6">
        <f t="shared" si="59"/>
        <v>0.75</v>
      </c>
      <c r="W258">
        <f t="shared" si="60"/>
        <v>5</v>
      </c>
      <c r="X258" s="6">
        <f t="shared" si="61"/>
        <v>0.625</v>
      </c>
      <c r="Y258">
        <f t="shared" si="62"/>
        <v>2</v>
      </c>
      <c r="Z258" s="6">
        <f t="shared" si="63"/>
        <v>0.25</v>
      </c>
      <c r="AA258">
        <f t="shared" si="64"/>
        <v>3</v>
      </c>
      <c r="AB258" s="6">
        <f t="shared" si="65"/>
        <v>0.375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6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8</v>
      </c>
      <c r="H259" s="6">
        <f t="shared" si="50"/>
        <v>0</v>
      </c>
      <c r="I259" s="6">
        <f t="shared" si="51"/>
        <v>0</v>
      </c>
      <c r="J259" s="6">
        <f t="shared" si="52"/>
        <v>0.75</v>
      </c>
      <c r="K259" s="6">
        <f t="shared" si="53"/>
        <v>0.125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6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8</v>
      </c>
      <c r="Q259" s="6">
        <f t="shared" si="54"/>
        <v>0</v>
      </c>
      <c r="R259" s="6">
        <f t="shared" si="55"/>
        <v>0</v>
      </c>
      <c r="S259" s="6">
        <f t="shared" si="56"/>
        <v>0.75</v>
      </c>
      <c r="T259" s="6">
        <f t="shared" si="57"/>
        <v>0.25</v>
      </c>
      <c r="U259">
        <f t="shared" si="58"/>
        <v>6</v>
      </c>
      <c r="V259" s="6">
        <f t="shared" si="59"/>
        <v>0.75</v>
      </c>
      <c r="W259">
        <f t="shared" si="60"/>
        <v>6</v>
      </c>
      <c r="X259" s="6">
        <f t="shared" si="61"/>
        <v>0.75</v>
      </c>
      <c r="Y259">
        <f t="shared" si="62"/>
        <v>1</v>
      </c>
      <c r="Z259" s="6">
        <f t="shared" si="63"/>
        <v>0.125</v>
      </c>
      <c r="AA259">
        <f t="shared" si="64"/>
        <v>2</v>
      </c>
      <c r="AB259" s="6">
        <f t="shared" si="65"/>
        <v>0.25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1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8</v>
      </c>
      <c r="H260" s="6">
        <f t="shared" ref="H260:H323" si="66">C260/G260</f>
        <v>0.125</v>
      </c>
      <c r="I260" s="6">
        <f t="shared" si="51"/>
        <v>0.125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4</v>
      </c>
      <c r="P260">
        <f>COUNTIF('2way'!$Q$3:$Q$7690,"=" &amp;B260) + COUNTIF('2way'!$R$3:$R$7690,"=" &amp;B260)</f>
        <v>8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1</v>
      </c>
      <c r="V260" s="6">
        <f t="shared" si="59"/>
        <v>0.125</v>
      </c>
      <c r="W260">
        <f t="shared" si="60"/>
        <v>4</v>
      </c>
      <c r="X260" s="6">
        <f t="shared" si="61"/>
        <v>0.5</v>
      </c>
      <c r="Y260">
        <f t="shared" si="62"/>
        <v>1</v>
      </c>
      <c r="Z260" s="6">
        <f t="shared" si="63"/>
        <v>0.125</v>
      </c>
      <c r="AA260">
        <f t="shared" si="64"/>
        <v>4</v>
      </c>
      <c r="AB260" s="6">
        <f t="shared" si="65"/>
        <v>0.5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3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8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0.375</v>
      </c>
      <c r="K261" s="6">
        <f t="shared" ref="K261:K324" si="69">F261/G261</f>
        <v>0.25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2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8</v>
      </c>
      <c r="Q261" s="6">
        <f t="shared" ref="Q261:Q324" si="70">L261/P261</f>
        <v>0.125</v>
      </c>
      <c r="R261" s="6">
        <f t="shared" ref="R261:R324" si="71">M261/P261</f>
        <v>0.25</v>
      </c>
      <c r="S261" s="6">
        <f t="shared" ref="S261:S324" si="72">N261/P261</f>
        <v>0.25</v>
      </c>
      <c r="T261" s="6">
        <f t="shared" ref="T261:T324" si="73">O261/P261</f>
        <v>0.375</v>
      </c>
      <c r="U261">
        <f t="shared" ref="U261:U324" si="74">C261+E261</f>
        <v>3</v>
      </c>
      <c r="V261" s="6">
        <f t="shared" ref="V261:V324" si="75">U261/G261</f>
        <v>0.375</v>
      </c>
      <c r="W261">
        <f t="shared" ref="W261:W324" si="76">L261+N261</f>
        <v>3</v>
      </c>
      <c r="X261" s="6">
        <f t="shared" ref="X261:X324" si="77">W261/P261</f>
        <v>0.375</v>
      </c>
      <c r="Y261">
        <f t="shared" ref="Y261:Y324" si="78">D261+F261</f>
        <v>2</v>
      </c>
      <c r="Z261" s="6">
        <f t="shared" ref="Z261:Z324" si="79">Y261/G261</f>
        <v>0.25</v>
      </c>
      <c r="AA261">
        <f t="shared" ref="AA261:AA324" si="80">M261+O261</f>
        <v>5</v>
      </c>
      <c r="AB261" s="6">
        <f t="shared" ref="AB261:AB324" si="81">AA261/P261</f>
        <v>0.625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4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8</v>
      </c>
      <c r="H262" s="6">
        <f t="shared" si="66"/>
        <v>0</v>
      </c>
      <c r="I262" s="6">
        <f t="shared" si="67"/>
        <v>0.125</v>
      </c>
      <c r="J262" s="6">
        <f t="shared" si="68"/>
        <v>0.5</v>
      </c>
      <c r="K262" s="6">
        <f t="shared" si="69"/>
        <v>0.125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8</v>
      </c>
      <c r="Q262" s="6">
        <f t="shared" si="70"/>
        <v>0</v>
      </c>
      <c r="R262" s="6">
        <f t="shared" si="71"/>
        <v>0.125</v>
      </c>
      <c r="S262" s="6">
        <f t="shared" si="72"/>
        <v>0.625</v>
      </c>
      <c r="T262" s="6">
        <f t="shared" si="73"/>
        <v>0.25</v>
      </c>
      <c r="U262">
        <f t="shared" si="74"/>
        <v>4</v>
      </c>
      <c r="V262" s="6">
        <f t="shared" si="75"/>
        <v>0.5</v>
      </c>
      <c r="W262">
        <f t="shared" si="76"/>
        <v>5</v>
      </c>
      <c r="X262" s="6">
        <f t="shared" si="77"/>
        <v>0.625</v>
      </c>
      <c r="Y262">
        <f t="shared" si="78"/>
        <v>2</v>
      </c>
      <c r="Z262" s="6">
        <f t="shared" si="79"/>
        <v>0.25</v>
      </c>
      <c r="AA262">
        <f t="shared" si="80"/>
        <v>3</v>
      </c>
      <c r="AB262" s="6">
        <f t="shared" si="81"/>
        <v>0.375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1</v>
      </c>
      <c r="E263" s="69">
        <f>COUNTIFS('2way'!$B$3:$B$7690,"&gt;50%",'2way'!$Y$3:$Y$7690,"N",'2way'!$Q$3:$Q$7690,"=" &amp;B263) +  COUNTIFS('2way'!$B$3:$B$7690,"&gt;50%",'2way'!$Y$3:$Y$7690,"N",'2way'!$R$3:$R$7690,"=" &amp;B263)</f>
        <v>4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8</v>
      </c>
      <c r="H263" s="6">
        <f t="shared" si="66"/>
        <v>0.125</v>
      </c>
      <c r="I263" s="6">
        <f t="shared" si="67"/>
        <v>0.125</v>
      </c>
      <c r="J263" s="6">
        <f t="shared" si="68"/>
        <v>0.5</v>
      </c>
      <c r="K263" s="6">
        <f t="shared" si="69"/>
        <v>0.125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5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8</v>
      </c>
      <c r="Q263" s="6">
        <f t="shared" si="70"/>
        <v>0</v>
      </c>
      <c r="R263" s="6">
        <f t="shared" si="71"/>
        <v>0</v>
      </c>
      <c r="S263" s="6">
        <f t="shared" si="72"/>
        <v>0.625</v>
      </c>
      <c r="T263" s="6">
        <f t="shared" si="73"/>
        <v>0.375</v>
      </c>
      <c r="U263">
        <f t="shared" si="74"/>
        <v>5</v>
      </c>
      <c r="V263" s="6">
        <f t="shared" si="75"/>
        <v>0.625</v>
      </c>
      <c r="W263">
        <f t="shared" si="76"/>
        <v>5</v>
      </c>
      <c r="X263" s="6">
        <f t="shared" si="77"/>
        <v>0.625</v>
      </c>
      <c r="Y263">
        <f t="shared" si="78"/>
        <v>2</v>
      </c>
      <c r="Z263" s="6">
        <f t="shared" si="79"/>
        <v>0.25</v>
      </c>
      <c r="AA263">
        <f t="shared" si="80"/>
        <v>3</v>
      </c>
      <c r="AB263" s="6">
        <f t="shared" si="81"/>
        <v>0.375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1</v>
      </c>
      <c r="G264">
        <f>COUNTIF('2way'!$Q$3:$Q$7690,"=" &amp;B264) + COUNTIF('2way'!$R$3:$R$7690,"=" &amp;B264)</f>
        <v>8</v>
      </c>
      <c r="H264" s="6">
        <f t="shared" si="66"/>
        <v>0.5</v>
      </c>
      <c r="I264" s="6">
        <f t="shared" si="67"/>
        <v>0</v>
      </c>
      <c r="J264" s="6">
        <f t="shared" si="68"/>
        <v>0.25</v>
      </c>
      <c r="K264" s="6">
        <f t="shared" si="69"/>
        <v>0.125</v>
      </c>
      <c r="L264" s="69">
        <f>COUNTIFS('2way'!$M$3:$M$7690,"&gt;50%",'2way'!$Y$3:$Y$7690,"Y",'2way'!$Q$3:$Q$7690,"=" &amp;B264) +  COUNTIFS('2way'!$M$3:$M$7690,"&gt;50%",'2way'!$Y$3:$Y$7690,"Y",'2way'!$R$3:$R$7690,"=" &amp;B264)</f>
        <v>4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8</v>
      </c>
      <c r="Q264" s="6">
        <f t="shared" si="70"/>
        <v>0.5</v>
      </c>
      <c r="R264" s="6">
        <f t="shared" si="71"/>
        <v>0</v>
      </c>
      <c r="S264" s="6">
        <f t="shared" si="72"/>
        <v>0.25</v>
      </c>
      <c r="T264" s="6">
        <f t="shared" si="73"/>
        <v>0.25</v>
      </c>
      <c r="U264">
        <f t="shared" si="74"/>
        <v>6</v>
      </c>
      <c r="V264" s="6">
        <f t="shared" si="75"/>
        <v>0.75</v>
      </c>
      <c r="W264">
        <f t="shared" si="76"/>
        <v>6</v>
      </c>
      <c r="X264" s="6">
        <f t="shared" si="77"/>
        <v>0.75</v>
      </c>
      <c r="Y264">
        <f t="shared" si="78"/>
        <v>1</v>
      </c>
      <c r="Z264" s="6">
        <f t="shared" si="79"/>
        <v>0.125</v>
      </c>
      <c r="AA264">
        <f t="shared" si="80"/>
        <v>2</v>
      </c>
      <c r="AB264" s="6">
        <f t="shared" si="81"/>
        <v>0.25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2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8</v>
      </c>
      <c r="H265" s="6">
        <f t="shared" si="66"/>
        <v>0.25</v>
      </c>
      <c r="I265" s="6">
        <f t="shared" si="67"/>
        <v>0.125</v>
      </c>
      <c r="J265" s="6">
        <f t="shared" si="68"/>
        <v>0.25</v>
      </c>
      <c r="K265" s="6">
        <f t="shared" si="69"/>
        <v>0.125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4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8</v>
      </c>
      <c r="Q265" s="6">
        <f t="shared" si="70"/>
        <v>0.125</v>
      </c>
      <c r="R265" s="6">
        <f t="shared" si="71"/>
        <v>0</v>
      </c>
      <c r="S265" s="6">
        <f t="shared" si="72"/>
        <v>0.5</v>
      </c>
      <c r="T265" s="6">
        <f t="shared" si="73"/>
        <v>0.375</v>
      </c>
      <c r="U265">
        <f t="shared" si="74"/>
        <v>4</v>
      </c>
      <c r="V265" s="6">
        <f t="shared" si="75"/>
        <v>0.5</v>
      </c>
      <c r="W265">
        <f t="shared" si="76"/>
        <v>5</v>
      </c>
      <c r="X265" s="6">
        <f t="shared" si="77"/>
        <v>0.625</v>
      </c>
      <c r="Y265">
        <f t="shared" si="78"/>
        <v>2</v>
      </c>
      <c r="Z265" s="6">
        <f t="shared" si="79"/>
        <v>0.25</v>
      </c>
      <c r="AA265">
        <f t="shared" si="80"/>
        <v>3</v>
      </c>
      <c r="AB265" s="6">
        <f t="shared" si="81"/>
        <v>0.375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1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7</v>
      </c>
      <c r="H266" s="6">
        <f t="shared" si="66"/>
        <v>0.42857142857142855</v>
      </c>
      <c r="I266" s="6">
        <f t="shared" si="67"/>
        <v>0.14285714285714285</v>
      </c>
      <c r="J266" s="6">
        <f t="shared" si="68"/>
        <v>0</v>
      </c>
      <c r="K266" s="6">
        <f t="shared" si="69"/>
        <v>0.14285714285714285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7</v>
      </c>
      <c r="Q266" s="6">
        <f t="shared" si="70"/>
        <v>0.42857142857142855</v>
      </c>
      <c r="R266" s="6">
        <f t="shared" si="71"/>
        <v>0</v>
      </c>
      <c r="S266" s="6">
        <f t="shared" si="72"/>
        <v>0.2857142857142857</v>
      </c>
      <c r="T266" s="6">
        <f t="shared" si="73"/>
        <v>0.2857142857142857</v>
      </c>
      <c r="U266">
        <f t="shared" si="74"/>
        <v>3</v>
      </c>
      <c r="V266" s="6">
        <f t="shared" si="75"/>
        <v>0.42857142857142855</v>
      </c>
      <c r="W266">
        <f t="shared" si="76"/>
        <v>5</v>
      </c>
      <c r="X266" s="6">
        <f t="shared" si="77"/>
        <v>0.7142857142857143</v>
      </c>
      <c r="Y266">
        <f t="shared" si="78"/>
        <v>2</v>
      </c>
      <c r="Z266" s="6">
        <f t="shared" si="79"/>
        <v>0.2857142857142857</v>
      </c>
      <c r="AA266">
        <f t="shared" si="80"/>
        <v>2</v>
      </c>
      <c r="AB266" s="6">
        <f t="shared" si="81"/>
        <v>0.2857142857142857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3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4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8</v>
      </c>
      <c r="H267" s="6">
        <f t="shared" si="66"/>
        <v>0.375</v>
      </c>
      <c r="I267" s="6">
        <f t="shared" si="67"/>
        <v>0</v>
      </c>
      <c r="J267" s="6">
        <f t="shared" si="68"/>
        <v>0.5</v>
      </c>
      <c r="K267" s="6">
        <f t="shared" si="69"/>
        <v>0.125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4</v>
      </c>
      <c r="O267" s="69">
        <f>COUNTIFS('2way'!$N$3:$N$7690,"&gt;50%",'2way'!$Y$3:$Y$7690,"Y",'2way'!$Q$3:$Q$7690,"=" &amp;B267) +  COUNTIFS('2way'!$N$3:$N$7690,"&gt;50%",'2way'!$Y$3:$Y$7690,"Y",'2way'!$R$3:$R$7690,"=" &amp;B267)</f>
        <v>4</v>
      </c>
      <c r="P267">
        <f>COUNTIF('2way'!$Q$3:$Q$7690,"=" &amp;B267) + COUNTIF('2way'!$R$3:$R$7690,"=" &amp;B267)</f>
        <v>8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7</v>
      </c>
      <c r="V267" s="6">
        <f t="shared" si="75"/>
        <v>0.875</v>
      </c>
      <c r="W267">
        <f t="shared" si="76"/>
        <v>4</v>
      </c>
      <c r="X267" s="6">
        <f t="shared" si="77"/>
        <v>0.5</v>
      </c>
      <c r="Y267">
        <f t="shared" si="78"/>
        <v>1</v>
      </c>
      <c r="Z267" s="6">
        <f t="shared" si="79"/>
        <v>0.125</v>
      </c>
      <c r="AA267">
        <f t="shared" si="80"/>
        <v>4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1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8</v>
      </c>
      <c r="H268" s="6">
        <f t="shared" si="66"/>
        <v>0</v>
      </c>
      <c r="I268" s="6">
        <f t="shared" si="67"/>
        <v>0.125</v>
      </c>
      <c r="J268" s="6">
        <f t="shared" si="68"/>
        <v>0.125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6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8</v>
      </c>
      <c r="Q268" s="6">
        <f t="shared" si="70"/>
        <v>0</v>
      </c>
      <c r="R268" s="6">
        <f t="shared" si="71"/>
        <v>0</v>
      </c>
      <c r="S268" s="6">
        <f t="shared" si="72"/>
        <v>0.75</v>
      </c>
      <c r="T268" s="6">
        <f t="shared" si="73"/>
        <v>0.25</v>
      </c>
      <c r="U268">
        <f t="shared" si="74"/>
        <v>1</v>
      </c>
      <c r="V268" s="6">
        <f t="shared" si="75"/>
        <v>0.125</v>
      </c>
      <c r="W268">
        <f t="shared" si="76"/>
        <v>6</v>
      </c>
      <c r="X268" s="6">
        <f t="shared" si="77"/>
        <v>0.75</v>
      </c>
      <c r="Y268">
        <f t="shared" si="78"/>
        <v>1</v>
      </c>
      <c r="Z268" s="6">
        <f t="shared" si="79"/>
        <v>0.125</v>
      </c>
      <c r="AA268">
        <f t="shared" si="80"/>
        <v>2</v>
      </c>
      <c r="AB268" s="6">
        <f t="shared" si="81"/>
        <v>0.25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3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1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8</v>
      </c>
      <c r="H269" s="6">
        <f t="shared" si="66"/>
        <v>0.375</v>
      </c>
      <c r="I269" s="6">
        <f t="shared" si="67"/>
        <v>0.125</v>
      </c>
      <c r="J269" s="6">
        <f t="shared" si="68"/>
        <v>0.125</v>
      </c>
      <c r="K269" s="6">
        <f t="shared" si="69"/>
        <v>0.125</v>
      </c>
      <c r="L269" s="69">
        <f>COUNTIFS('2way'!$M$3:$M$7690,"&gt;50%",'2way'!$Y$3:$Y$7690,"Y",'2way'!$Q$3:$Q$7690,"=" &amp;B269) +  COUNTIFS('2way'!$M$3:$M$7690,"&gt;50%",'2way'!$Y$3:$Y$7690,"Y",'2way'!$R$3:$R$7690,"=" &amp;B269)</f>
        <v>3</v>
      </c>
      <c r="M269" s="69">
        <f>COUNTIFS('2way'!$M$3:$M$7690,"&gt;50%",'2way'!$Y$3:$Y$7690,"N",'2way'!$Q$3:$Q$7690,"=" &amp;B269) +  COUNTIFS('2way'!$M$3:$M$7690,"&gt;50%",'2way'!$Y$3:$Y$7690,"N",'2way'!$R$3:$R$7690,"=" &amp;B269)</f>
        <v>3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8</v>
      </c>
      <c r="Q269" s="6">
        <f t="shared" si="70"/>
        <v>0.375</v>
      </c>
      <c r="R269" s="6">
        <f t="shared" si="71"/>
        <v>0.375</v>
      </c>
      <c r="S269" s="6">
        <f t="shared" si="72"/>
        <v>0</v>
      </c>
      <c r="T269" s="6">
        <f t="shared" si="73"/>
        <v>0.25</v>
      </c>
      <c r="U269">
        <f t="shared" si="74"/>
        <v>4</v>
      </c>
      <c r="V269" s="6">
        <f t="shared" si="75"/>
        <v>0.5</v>
      </c>
      <c r="W269">
        <f t="shared" si="76"/>
        <v>3</v>
      </c>
      <c r="X269" s="6">
        <f t="shared" si="77"/>
        <v>0.375</v>
      </c>
      <c r="Y269">
        <f t="shared" si="78"/>
        <v>2</v>
      </c>
      <c r="Z269" s="6">
        <f t="shared" si="79"/>
        <v>0.25</v>
      </c>
      <c r="AA269">
        <f t="shared" si="80"/>
        <v>5</v>
      </c>
      <c r="AB269" s="6">
        <f t="shared" si="81"/>
        <v>0.625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4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8</v>
      </c>
      <c r="H270" s="6">
        <f t="shared" si="66"/>
        <v>0.125</v>
      </c>
      <c r="I270" s="6">
        <f t="shared" si="67"/>
        <v>0</v>
      </c>
      <c r="J270" s="6">
        <f t="shared" si="68"/>
        <v>0.5</v>
      </c>
      <c r="K270" s="6">
        <f t="shared" si="69"/>
        <v>0.25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5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8</v>
      </c>
      <c r="Q270" s="6">
        <f t="shared" si="70"/>
        <v>0.125</v>
      </c>
      <c r="R270" s="6">
        <f t="shared" si="71"/>
        <v>0</v>
      </c>
      <c r="S270" s="6">
        <f t="shared" si="72"/>
        <v>0.625</v>
      </c>
      <c r="T270" s="6">
        <f t="shared" si="73"/>
        <v>0.25</v>
      </c>
      <c r="U270">
        <f t="shared" si="74"/>
        <v>5</v>
      </c>
      <c r="V270" s="6">
        <f t="shared" si="75"/>
        <v>0.625</v>
      </c>
      <c r="W270">
        <f t="shared" si="76"/>
        <v>6</v>
      </c>
      <c r="X270" s="6">
        <f t="shared" si="77"/>
        <v>0.75</v>
      </c>
      <c r="Y270">
        <f t="shared" si="78"/>
        <v>2</v>
      </c>
      <c r="Z270" s="6">
        <f t="shared" si="79"/>
        <v>0.25</v>
      </c>
      <c r="AA270">
        <f t="shared" si="80"/>
        <v>2</v>
      </c>
      <c r="AB270" s="6">
        <f t="shared" si="81"/>
        <v>0.25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2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2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8</v>
      </c>
      <c r="H271" s="6">
        <f t="shared" si="66"/>
        <v>0.25</v>
      </c>
      <c r="I271" s="6">
        <f t="shared" si="67"/>
        <v>0.125</v>
      </c>
      <c r="J271" s="6">
        <f t="shared" si="68"/>
        <v>0.25</v>
      </c>
      <c r="K271" s="6">
        <f t="shared" si="69"/>
        <v>0.25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5</v>
      </c>
      <c r="P271">
        <f>COUNTIF('2way'!$Q$3:$Q$7690,"=" &amp;B271) + COUNTIF('2way'!$R$3:$R$7690,"=" &amp;B271)</f>
        <v>8</v>
      </c>
      <c r="Q271" s="6">
        <f t="shared" si="70"/>
        <v>0</v>
      </c>
      <c r="R271" s="6">
        <f t="shared" si="71"/>
        <v>0</v>
      </c>
      <c r="S271" s="6">
        <f t="shared" si="72"/>
        <v>0.375</v>
      </c>
      <c r="T271" s="6">
        <f t="shared" si="73"/>
        <v>0.625</v>
      </c>
      <c r="U271">
        <f t="shared" si="74"/>
        <v>4</v>
      </c>
      <c r="V271" s="6">
        <f t="shared" si="75"/>
        <v>0.5</v>
      </c>
      <c r="W271">
        <f t="shared" si="76"/>
        <v>3</v>
      </c>
      <c r="X271" s="6">
        <f t="shared" si="77"/>
        <v>0.375</v>
      </c>
      <c r="Y271">
        <f t="shared" si="78"/>
        <v>3</v>
      </c>
      <c r="Z271" s="6">
        <f t="shared" si="79"/>
        <v>0.375</v>
      </c>
      <c r="AA271">
        <f t="shared" si="80"/>
        <v>5</v>
      </c>
      <c r="AB271" s="6">
        <f t="shared" si="81"/>
        <v>0.625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3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8</v>
      </c>
      <c r="H272" s="6">
        <f t="shared" si="66"/>
        <v>0.25</v>
      </c>
      <c r="I272" s="6">
        <f t="shared" si="67"/>
        <v>0</v>
      </c>
      <c r="J272" s="6">
        <f t="shared" si="68"/>
        <v>0.375</v>
      </c>
      <c r="K272" s="6">
        <f t="shared" si="69"/>
        <v>0.25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4</v>
      </c>
      <c r="O272" s="69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8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5</v>
      </c>
      <c r="V272" s="6">
        <f t="shared" si="75"/>
        <v>0.625</v>
      </c>
      <c r="W272">
        <f t="shared" si="76"/>
        <v>4</v>
      </c>
      <c r="X272" s="6">
        <f t="shared" si="77"/>
        <v>0.5</v>
      </c>
      <c r="Y272">
        <f t="shared" si="78"/>
        <v>2</v>
      </c>
      <c r="Z272" s="6">
        <f t="shared" si="79"/>
        <v>0.25</v>
      </c>
      <c r="AA272">
        <f t="shared" si="80"/>
        <v>4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1</v>
      </c>
      <c r="E273" s="69">
        <f>COUNTIFS('2way'!$B$3:$B$7690,"&gt;50%",'2way'!$Y$3:$Y$7690,"N",'2way'!$Q$3:$Q$7690,"=" &amp;B273) +  COUNTIFS('2way'!$B$3:$B$7690,"&gt;50%",'2way'!$Y$3:$Y$7690,"N",'2way'!$R$3:$R$7690,"=" &amp;B273)</f>
        <v>1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8</v>
      </c>
      <c r="H273" s="6">
        <f t="shared" si="66"/>
        <v>0</v>
      </c>
      <c r="I273" s="6">
        <f t="shared" si="67"/>
        <v>0.125</v>
      </c>
      <c r="J273" s="6">
        <f t="shared" si="68"/>
        <v>0.125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4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8</v>
      </c>
      <c r="Q273" s="6">
        <f t="shared" si="70"/>
        <v>0.125</v>
      </c>
      <c r="R273" s="6">
        <f t="shared" si="71"/>
        <v>0</v>
      </c>
      <c r="S273" s="6">
        <f t="shared" si="72"/>
        <v>0.5</v>
      </c>
      <c r="T273" s="6">
        <f t="shared" si="73"/>
        <v>0.375</v>
      </c>
      <c r="U273">
        <f t="shared" si="74"/>
        <v>1</v>
      </c>
      <c r="V273" s="6">
        <f t="shared" si="75"/>
        <v>0.125</v>
      </c>
      <c r="W273">
        <f t="shared" si="76"/>
        <v>5</v>
      </c>
      <c r="X273" s="6">
        <f t="shared" si="77"/>
        <v>0.625</v>
      </c>
      <c r="Y273">
        <f t="shared" si="78"/>
        <v>1</v>
      </c>
      <c r="Z273" s="6">
        <f t="shared" si="79"/>
        <v>0.125</v>
      </c>
      <c r="AA273">
        <f t="shared" si="80"/>
        <v>3</v>
      </c>
      <c r="AB273" s="6">
        <f t="shared" si="81"/>
        <v>0.375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1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1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8</v>
      </c>
      <c r="H274" s="6">
        <f t="shared" si="66"/>
        <v>0.125</v>
      </c>
      <c r="I274" s="6">
        <f t="shared" si="67"/>
        <v>0</v>
      </c>
      <c r="J274" s="6">
        <f t="shared" si="68"/>
        <v>0.125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1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5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8</v>
      </c>
      <c r="Q274" s="6">
        <f t="shared" si="70"/>
        <v>0.125</v>
      </c>
      <c r="R274" s="6">
        <f t="shared" si="71"/>
        <v>0.125</v>
      </c>
      <c r="S274" s="6">
        <f t="shared" si="72"/>
        <v>0.625</v>
      </c>
      <c r="T274" s="6">
        <f t="shared" si="73"/>
        <v>0.125</v>
      </c>
      <c r="U274">
        <f t="shared" si="74"/>
        <v>2</v>
      </c>
      <c r="V274" s="6">
        <f t="shared" si="75"/>
        <v>0.25</v>
      </c>
      <c r="W274">
        <f t="shared" si="76"/>
        <v>6</v>
      </c>
      <c r="X274" s="6">
        <f t="shared" si="77"/>
        <v>0.75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0.25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8</v>
      </c>
      <c r="H275" s="6">
        <f t="shared" si="66"/>
        <v>0.125</v>
      </c>
      <c r="I275" s="6">
        <f t="shared" si="67"/>
        <v>0.125</v>
      </c>
      <c r="J275" s="6">
        <f t="shared" si="68"/>
        <v>0.375</v>
      </c>
      <c r="K275" s="6">
        <f t="shared" si="69"/>
        <v>0.125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8</v>
      </c>
      <c r="Q275" s="6">
        <f t="shared" si="70"/>
        <v>0.125</v>
      </c>
      <c r="R275" s="6">
        <f t="shared" si="71"/>
        <v>0.125</v>
      </c>
      <c r="S275" s="6">
        <f t="shared" si="72"/>
        <v>0.625</v>
      </c>
      <c r="T275" s="6">
        <f t="shared" si="73"/>
        <v>0.125</v>
      </c>
      <c r="U275">
        <f t="shared" si="74"/>
        <v>4</v>
      </c>
      <c r="V275" s="6">
        <f t="shared" si="75"/>
        <v>0.5</v>
      </c>
      <c r="W275">
        <f t="shared" si="76"/>
        <v>6</v>
      </c>
      <c r="X275" s="6">
        <f t="shared" si="77"/>
        <v>0.75</v>
      </c>
      <c r="Y275">
        <f t="shared" si="78"/>
        <v>2</v>
      </c>
      <c r="Z275" s="6">
        <f t="shared" si="79"/>
        <v>0.25</v>
      </c>
      <c r="AA275">
        <f t="shared" si="80"/>
        <v>2</v>
      </c>
      <c r="AB275" s="6">
        <f t="shared" si="81"/>
        <v>0.25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8</v>
      </c>
      <c r="H276" s="6">
        <f t="shared" si="66"/>
        <v>0</v>
      </c>
      <c r="I276" s="6">
        <f t="shared" si="67"/>
        <v>0.25</v>
      </c>
      <c r="J276" s="6">
        <f t="shared" si="68"/>
        <v>0.25</v>
      </c>
      <c r="K276" s="6">
        <f t="shared" si="69"/>
        <v>0.25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8</v>
      </c>
      <c r="Q276" s="6">
        <f t="shared" si="70"/>
        <v>0.125</v>
      </c>
      <c r="R276" s="6">
        <f t="shared" si="71"/>
        <v>0.375</v>
      </c>
      <c r="S276" s="6">
        <f t="shared" si="72"/>
        <v>0.25</v>
      </c>
      <c r="T276" s="6">
        <f t="shared" si="73"/>
        <v>0.25</v>
      </c>
      <c r="U276">
        <f t="shared" si="74"/>
        <v>2</v>
      </c>
      <c r="V276" s="6">
        <f t="shared" si="75"/>
        <v>0.25</v>
      </c>
      <c r="W276">
        <f t="shared" si="76"/>
        <v>3</v>
      </c>
      <c r="X276" s="6">
        <f t="shared" si="77"/>
        <v>0.375</v>
      </c>
      <c r="Y276">
        <f t="shared" si="78"/>
        <v>4</v>
      </c>
      <c r="Z276" s="6">
        <f t="shared" si="79"/>
        <v>0.5</v>
      </c>
      <c r="AA276">
        <f t="shared" si="80"/>
        <v>5</v>
      </c>
      <c r="AB276" s="6">
        <f t="shared" si="81"/>
        <v>0.625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8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0.125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8</v>
      </c>
      <c r="Q277" s="6">
        <f t="shared" si="70"/>
        <v>0.125</v>
      </c>
      <c r="R277" s="6">
        <f t="shared" si="71"/>
        <v>0.125</v>
      </c>
      <c r="S277" s="6">
        <f t="shared" si="72"/>
        <v>0.125</v>
      </c>
      <c r="T277" s="6">
        <f t="shared" si="73"/>
        <v>0.625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0.25</v>
      </c>
      <c r="Y277">
        <f t="shared" si="78"/>
        <v>1</v>
      </c>
      <c r="Z277" s="6">
        <f t="shared" si="79"/>
        <v>0.125</v>
      </c>
      <c r="AA277">
        <f t="shared" si="80"/>
        <v>6</v>
      </c>
      <c r="AB277" s="6">
        <f t="shared" si="81"/>
        <v>0.75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8</v>
      </c>
      <c r="H278" s="6">
        <f t="shared" si="66"/>
        <v>0.5</v>
      </c>
      <c r="I278" s="6">
        <f t="shared" si="67"/>
        <v>0</v>
      </c>
      <c r="J278" s="6">
        <f t="shared" si="68"/>
        <v>0.25</v>
      </c>
      <c r="K278" s="6">
        <f t="shared" si="69"/>
        <v>0.125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2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8</v>
      </c>
      <c r="Q278" s="6">
        <f t="shared" si="70"/>
        <v>0.25</v>
      </c>
      <c r="R278" s="6">
        <f t="shared" si="71"/>
        <v>0</v>
      </c>
      <c r="S278" s="6">
        <f t="shared" si="72"/>
        <v>0.25</v>
      </c>
      <c r="T278" s="6">
        <f t="shared" si="73"/>
        <v>0.5</v>
      </c>
      <c r="U278">
        <f t="shared" si="74"/>
        <v>6</v>
      </c>
      <c r="V278" s="6">
        <f t="shared" si="75"/>
        <v>0.75</v>
      </c>
      <c r="W278">
        <f t="shared" si="76"/>
        <v>4</v>
      </c>
      <c r="X278" s="6">
        <f t="shared" si="77"/>
        <v>0.5</v>
      </c>
      <c r="Y278">
        <f t="shared" si="78"/>
        <v>1</v>
      </c>
      <c r="Z278" s="6">
        <f t="shared" si="79"/>
        <v>0.125</v>
      </c>
      <c r="AA278">
        <f t="shared" si="80"/>
        <v>4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8</v>
      </c>
      <c r="H279" s="6">
        <f t="shared" si="66"/>
        <v>0</v>
      </c>
      <c r="I279" s="6">
        <f t="shared" si="67"/>
        <v>0.125</v>
      </c>
      <c r="J279" s="6">
        <f t="shared" si="68"/>
        <v>0.5</v>
      </c>
      <c r="K279" s="6">
        <f t="shared" si="69"/>
        <v>0.125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8</v>
      </c>
      <c r="Q279" s="6">
        <f t="shared" si="70"/>
        <v>0</v>
      </c>
      <c r="R279" s="6">
        <f t="shared" si="71"/>
        <v>0.375</v>
      </c>
      <c r="S279" s="6">
        <f t="shared" si="72"/>
        <v>0.25</v>
      </c>
      <c r="T279" s="6">
        <f t="shared" si="73"/>
        <v>0.375</v>
      </c>
      <c r="U279">
        <f t="shared" si="74"/>
        <v>4</v>
      </c>
      <c r="V279" s="6">
        <f t="shared" si="75"/>
        <v>0.5</v>
      </c>
      <c r="W279">
        <f t="shared" si="76"/>
        <v>2</v>
      </c>
      <c r="X279" s="6">
        <f t="shared" si="77"/>
        <v>0.25</v>
      </c>
      <c r="Y279">
        <f t="shared" si="78"/>
        <v>2</v>
      </c>
      <c r="Z279" s="6">
        <f t="shared" si="79"/>
        <v>0.25</v>
      </c>
      <c r="AA279">
        <f t="shared" si="80"/>
        <v>6</v>
      </c>
      <c r="AB279" s="6">
        <f t="shared" si="81"/>
        <v>0.75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1</v>
      </c>
      <c r="G280">
        <f>COUNTIF('2way'!$Q$3:$Q$7690,"=" &amp;B280) + COUNTIF('2way'!$R$3:$R$7690,"=" &amp;B280)</f>
        <v>8</v>
      </c>
      <c r="H280" s="6">
        <f t="shared" si="66"/>
        <v>0.125</v>
      </c>
      <c r="I280" s="6">
        <f t="shared" si="67"/>
        <v>0</v>
      </c>
      <c r="J280" s="6">
        <f t="shared" si="68"/>
        <v>0.375</v>
      </c>
      <c r="K280" s="6">
        <f t="shared" si="69"/>
        <v>0.125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3</v>
      </c>
      <c r="P280">
        <f>COUNTIF('2way'!$Q$3:$Q$7690,"=" &amp;B280) + COUNTIF('2way'!$R$3:$R$7690,"=" &amp;B280)</f>
        <v>8</v>
      </c>
      <c r="Q280" s="6">
        <f t="shared" si="70"/>
        <v>0.125</v>
      </c>
      <c r="R280" s="6">
        <f t="shared" si="71"/>
        <v>0.125</v>
      </c>
      <c r="S280" s="6">
        <f t="shared" si="72"/>
        <v>0.375</v>
      </c>
      <c r="T280" s="6">
        <f t="shared" si="73"/>
        <v>0.375</v>
      </c>
      <c r="U280">
        <f t="shared" si="74"/>
        <v>4</v>
      </c>
      <c r="V280" s="6">
        <f t="shared" si="75"/>
        <v>0.5</v>
      </c>
      <c r="W280">
        <f t="shared" si="76"/>
        <v>4</v>
      </c>
      <c r="X280" s="6">
        <f t="shared" si="77"/>
        <v>0.5</v>
      </c>
      <c r="Y280">
        <f t="shared" si="78"/>
        <v>1</v>
      </c>
      <c r="Z280" s="6">
        <f t="shared" si="79"/>
        <v>0.125</v>
      </c>
      <c r="AA280">
        <f t="shared" si="80"/>
        <v>4</v>
      </c>
      <c r="AB280" s="6">
        <f t="shared" si="81"/>
        <v>0.5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8</v>
      </c>
      <c r="H281" s="6">
        <f t="shared" si="66"/>
        <v>0.25</v>
      </c>
      <c r="I281" s="6">
        <f t="shared" si="67"/>
        <v>0</v>
      </c>
      <c r="J281" s="6">
        <f t="shared" si="68"/>
        <v>0.125</v>
      </c>
      <c r="K281" s="6">
        <f t="shared" si="69"/>
        <v>0.375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1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8</v>
      </c>
      <c r="Q281" s="6">
        <f t="shared" si="70"/>
        <v>0.25</v>
      </c>
      <c r="R281" s="6">
        <f t="shared" si="71"/>
        <v>0</v>
      </c>
      <c r="S281" s="6">
        <f t="shared" si="72"/>
        <v>0.125</v>
      </c>
      <c r="T281" s="6">
        <f t="shared" si="73"/>
        <v>0.625</v>
      </c>
      <c r="U281">
        <f t="shared" si="74"/>
        <v>3</v>
      </c>
      <c r="V281" s="6">
        <f t="shared" si="75"/>
        <v>0.375</v>
      </c>
      <c r="W281">
        <f t="shared" si="76"/>
        <v>3</v>
      </c>
      <c r="X281" s="6">
        <f t="shared" si="77"/>
        <v>0.375</v>
      </c>
      <c r="Y281">
        <f t="shared" si="78"/>
        <v>3</v>
      </c>
      <c r="Z281" s="6">
        <f t="shared" si="79"/>
        <v>0.375</v>
      </c>
      <c r="AA281">
        <f t="shared" si="80"/>
        <v>5</v>
      </c>
      <c r="AB281" s="6">
        <f t="shared" si="81"/>
        <v>0.625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3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8</v>
      </c>
      <c r="H282" s="6">
        <f t="shared" si="66"/>
        <v>0.375</v>
      </c>
      <c r="I282" s="6">
        <f t="shared" si="67"/>
        <v>0</v>
      </c>
      <c r="J282" s="6">
        <f t="shared" si="68"/>
        <v>0.375</v>
      </c>
      <c r="K282" s="6">
        <f t="shared" si="69"/>
        <v>0.125</v>
      </c>
      <c r="L282" s="69">
        <f>COUNTIFS('2way'!$M$3:$M$7690,"&gt;50%",'2way'!$Y$3:$Y$7690,"Y",'2way'!$Q$3:$Q$7690,"=" &amp;B282) +  COUNTIFS('2way'!$M$3:$M$7690,"&gt;50%",'2way'!$Y$3:$Y$7690,"Y",'2way'!$R$3:$R$7690,"=" &amp;B282)</f>
        <v>5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8</v>
      </c>
      <c r="Q282" s="6">
        <f t="shared" si="70"/>
        <v>0.625</v>
      </c>
      <c r="R282" s="6">
        <f t="shared" si="71"/>
        <v>0.25</v>
      </c>
      <c r="S282" s="6">
        <f t="shared" si="72"/>
        <v>0.125</v>
      </c>
      <c r="T282" s="6">
        <f t="shared" si="73"/>
        <v>0</v>
      </c>
      <c r="U282">
        <f t="shared" si="74"/>
        <v>6</v>
      </c>
      <c r="V282" s="6">
        <f t="shared" si="75"/>
        <v>0.75</v>
      </c>
      <c r="W282">
        <f t="shared" si="76"/>
        <v>6</v>
      </c>
      <c r="X282" s="6">
        <f t="shared" si="77"/>
        <v>0.75</v>
      </c>
      <c r="Y282">
        <f t="shared" si="78"/>
        <v>1</v>
      </c>
      <c r="Z282" s="6">
        <f t="shared" si="79"/>
        <v>0.125</v>
      </c>
      <c r="AA282">
        <f t="shared" si="80"/>
        <v>2</v>
      </c>
      <c r="AB282" s="6">
        <f t="shared" si="81"/>
        <v>0.25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8</v>
      </c>
      <c r="H283" s="6">
        <f t="shared" si="66"/>
        <v>0.125</v>
      </c>
      <c r="I283" s="6">
        <f t="shared" si="67"/>
        <v>0.125</v>
      </c>
      <c r="J283" s="6">
        <f t="shared" si="68"/>
        <v>0.25</v>
      </c>
      <c r="K283" s="6">
        <f t="shared" si="69"/>
        <v>0.25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8</v>
      </c>
      <c r="Q283" s="6">
        <f t="shared" si="70"/>
        <v>0.125</v>
      </c>
      <c r="R283" s="6">
        <f t="shared" si="71"/>
        <v>0</v>
      </c>
      <c r="S283" s="6">
        <f t="shared" si="72"/>
        <v>0.5</v>
      </c>
      <c r="T283" s="6">
        <f t="shared" si="73"/>
        <v>0.375</v>
      </c>
      <c r="U283">
        <f t="shared" si="74"/>
        <v>3</v>
      </c>
      <c r="V283" s="6">
        <f t="shared" si="75"/>
        <v>0.375</v>
      </c>
      <c r="W283">
        <f t="shared" si="76"/>
        <v>5</v>
      </c>
      <c r="X283" s="6">
        <f t="shared" si="77"/>
        <v>0.625</v>
      </c>
      <c r="Y283">
        <f t="shared" si="78"/>
        <v>3</v>
      </c>
      <c r="Z283" s="6">
        <f t="shared" si="79"/>
        <v>0.375</v>
      </c>
      <c r="AA283">
        <f t="shared" si="80"/>
        <v>3</v>
      </c>
      <c r="AB283" s="6">
        <f t="shared" si="81"/>
        <v>0.375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3</v>
      </c>
      <c r="G284">
        <f>COUNTIF('2way'!$Q$3:$Q$7690,"=" &amp;B284) + COUNTIF('2way'!$R$3:$R$7690,"=" &amp;B284)</f>
        <v>8</v>
      </c>
      <c r="H284" s="6">
        <f t="shared" si="66"/>
        <v>0</v>
      </c>
      <c r="I284" s="6">
        <f t="shared" si="67"/>
        <v>0.125</v>
      </c>
      <c r="J284" s="6">
        <f t="shared" si="68"/>
        <v>0.375</v>
      </c>
      <c r="K284" s="6">
        <f t="shared" si="69"/>
        <v>0.375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3</v>
      </c>
      <c r="P284">
        <f>COUNTIF('2way'!$Q$3:$Q$7690,"=" &amp;B284) + COUNTIF('2way'!$R$3:$R$7690,"=" &amp;B284)</f>
        <v>8</v>
      </c>
      <c r="Q284" s="6">
        <f t="shared" si="70"/>
        <v>0.125</v>
      </c>
      <c r="R284" s="6">
        <f t="shared" si="71"/>
        <v>0.125</v>
      </c>
      <c r="S284" s="6">
        <f t="shared" si="72"/>
        <v>0.375</v>
      </c>
      <c r="T284" s="6">
        <f t="shared" si="73"/>
        <v>0.375</v>
      </c>
      <c r="U284">
        <f t="shared" si="74"/>
        <v>3</v>
      </c>
      <c r="V284" s="6">
        <f t="shared" si="75"/>
        <v>0.375</v>
      </c>
      <c r="W284">
        <f t="shared" si="76"/>
        <v>4</v>
      </c>
      <c r="X284" s="6">
        <f t="shared" si="77"/>
        <v>0.5</v>
      </c>
      <c r="Y284">
        <f t="shared" si="78"/>
        <v>4</v>
      </c>
      <c r="Z284" s="6">
        <f t="shared" si="79"/>
        <v>0.5</v>
      </c>
      <c r="AA284">
        <f t="shared" si="80"/>
        <v>4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8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0.125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8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</v>
      </c>
      <c r="Y285">
        <f t="shared" si="78"/>
        <v>1</v>
      </c>
      <c r="Z285" s="6">
        <f t="shared" si="79"/>
        <v>0.125</v>
      </c>
      <c r="AA285">
        <f t="shared" si="80"/>
        <v>4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1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8</v>
      </c>
      <c r="H286" s="6">
        <f t="shared" si="66"/>
        <v>0</v>
      </c>
      <c r="I286" s="6">
        <f t="shared" si="67"/>
        <v>0</v>
      </c>
      <c r="J286" s="6">
        <f t="shared" si="68"/>
        <v>0.125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4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8</v>
      </c>
      <c r="Q286" s="6">
        <f t="shared" si="70"/>
        <v>0.125</v>
      </c>
      <c r="R286" s="6">
        <f t="shared" si="71"/>
        <v>0</v>
      </c>
      <c r="S286" s="6">
        <f t="shared" si="72"/>
        <v>0.5</v>
      </c>
      <c r="T286" s="6">
        <f t="shared" si="73"/>
        <v>0.375</v>
      </c>
      <c r="U286">
        <f t="shared" si="74"/>
        <v>1</v>
      </c>
      <c r="V286" s="6">
        <f t="shared" si="75"/>
        <v>0.125</v>
      </c>
      <c r="W286">
        <f t="shared" si="76"/>
        <v>5</v>
      </c>
      <c r="X286" s="6">
        <f t="shared" si="77"/>
        <v>0.625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0.375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1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8</v>
      </c>
      <c r="H287" s="6">
        <f t="shared" si="66"/>
        <v>0.5</v>
      </c>
      <c r="I287" s="6">
        <f t="shared" si="67"/>
        <v>0.125</v>
      </c>
      <c r="J287" s="6">
        <f t="shared" si="68"/>
        <v>0.125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3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8</v>
      </c>
      <c r="Q287" s="6">
        <f t="shared" si="70"/>
        <v>0.625</v>
      </c>
      <c r="R287" s="6">
        <f t="shared" si="71"/>
        <v>0.375</v>
      </c>
      <c r="S287" s="6">
        <f t="shared" si="72"/>
        <v>0</v>
      </c>
      <c r="T287" s="6">
        <f t="shared" si="73"/>
        <v>0</v>
      </c>
      <c r="U287">
        <f t="shared" si="74"/>
        <v>5</v>
      </c>
      <c r="V287" s="6">
        <f t="shared" si="75"/>
        <v>0.625</v>
      </c>
      <c r="W287">
        <f t="shared" si="76"/>
        <v>5</v>
      </c>
      <c r="X287" s="6">
        <f t="shared" si="77"/>
        <v>0.625</v>
      </c>
      <c r="Y287">
        <f t="shared" si="78"/>
        <v>1</v>
      </c>
      <c r="Z287" s="6">
        <f t="shared" si="79"/>
        <v>0.125</v>
      </c>
      <c r="AA287">
        <f t="shared" si="80"/>
        <v>3</v>
      </c>
      <c r="AB287" s="6">
        <f t="shared" si="81"/>
        <v>0.375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8</v>
      </c>
      <c r="H288" s="6">
        <f t="shared" si="66"/>
        <v>0.375</v>
      </c>
      <c r="I288" s="6">
        <f t="shared" si="67"/>
        <v>0</v>
      </c>
      <c r="J288" s="6">
        <f t="shared" si="68"/>
        <v>0.5</v>
      </c>
      <c r="K288" s="6">
        <f t="shared" si="69"/>
        <v>0.125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8</v>
      </c>
      <c r="Q288" s="6">
        <f t="shared" si="70"/>
        <v>0.25</v>
      </c>
      <c r="R288" s="6">
        <f t="shared" si="71"/>
        <v>0.25</v>
      </c>
      <c r="S288" s="6">
        <f t="shared" si="72"/>
        <v>0.25</v>
      </c>
      <c r="T288" s="6">
        <f t="shared" si="73"/>
        <v>0.25</v>
      </c>
      <c r="U288">
        <f t="shared" si="74"/>
        <v>7</v>
      </c>
      <c r="V288" s="6">
        <f t="shared" si="75"/>
        <v>0.875</v>
      </c>
      <c r="W288">
        <f t="shared" si="76"/>
        <v>4</v>
      </c>
      <c r="X288" s="6">
        <f t="shared" si="77"/>
        <v>0.5</v>
      </c>
      <c r="Y288">
        <f t="shared" si="78"/>
        <v>1</v>
      </c>
      <c r="Z288" s="6">
        <f t="shared" si="79"/>
        <v>0.125</v>
      </c>
      <c r="AA288">
        <f t="shared" si="80"/>
        <v>4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5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8</v>
      </c>
      <c r="H289" s="6">
        <f t="shared" si="66"/>
        <v>0</v>
      </c>
      <c r="I289" s="6">
        <f t="shared" si="67"/>
        <v>0</v>
      </c>
      <c r="J289" s="6">
        <f t="shared" si="68"/>
        <v>0.625</v>
      </c>
      <c r="K289" s="6">
        <f t="shared" si="69"/>
        <v>0.25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8</v>
      </c>
      <c r="Q289" s="6">
        <f t="shared" si="70"/>
        <v>0</v>
      </c>
      <c r="R289" s="6">
        <f t="shared" si="71"/>
        <v>0.125</v>
      </c>
      <c r="S289" s="6">
        <f t="shared" si="72"/>
        <v>0.625</v>
      </c>
      <c r="T289" s="6">
        <f t="shared" si="73"/>
        <v>0.25</v>
      </c>
      <c r="U289">
        <f t="shared" si="74"/>
        <v>5</v>
      </c>
      <c r="V289" s="6">
        <f t="shared" si="75"/>
        <v>0.625</v>
      </c>
      <c r="W289">
        <f t="shared" si="76"/>
        <v>5</v>
      </c>
      <c r="X289" s="6">
        <f t="shared" si="77"/>
        <v>0.625</v>
      </c>
      <c r="Y289">
        <f t="shared" si="78"/>
        <v>2</v>
      </c>
      <c r="Z289" s="6">
        <f t="shared" si="79"/>
        <v>0.25</v>
      </c>
      <c r="AA289">
        <f t="shared" si="80"/>
        <v>3</v>
      </c>
      <c r="AB289" s="6">
        <f t="shared" si="81"/>
        <v>0.375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8</v>
      </c>
      <c r="H290" s="6">
        <f t="shared" si="66"/>
        <v>0.25</v>
      </c>
      <c r="I290" s="6">
        <f t="shared" si="67"/>
        <v>0.25</v>
      </c>
      <c r="J290" s="6">
        <f t="shared" si="68"/>
        <v>0.125</v>
      </c>
      <c r="K290" s="6">
        <f t="shared" si="69"/>
        <v>0.25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8</v>
      </c>
      <c r="Q290" s="6">
        <f t="shared" si="70"/>
        <v>0.125</v>
      </c>
      <c r="R290" s="6">
        <f t="shared" si="71"/>
        <v>0.125</v>
      </c>
      <c r="S290" s="6">
        <f t="shared" si="72"/>
        <v>0.25</v>
      </c>
      <c r="T290" s="6">
        <f t="shared" si="73"/>
        <v>0.5</v>
      </c>
      <c r="U290">
        <f t="shared" si="74"/>
        <v>3</v>
      </c>
      <c r="V290" s="6">
        <f t="shared" si="75"/>
        <v>0.375</v>
      </c>
      <c r="W290">
        <f t="shared" si="76"/>
        <v>3</v>
      </c>
      <c r="X290" s="6">
        <f t="shared" si="77"/>
        <v>0.375</v>
      </c>
      <c r="Y290">
        <f t="shared" si="78"/>
        <v>4</v>
      </c>
      <c r="Z290" s="6">
        <f t="shared" si="79"/>
        <v>0.5</v>
      </c>
      <c r="AA290">
        <f t="shared" si="80"/>
        <v>5</v>
      </c>
      <c r="AB290" s="6">
        <f t="shared" si="81"/>
        <v>0.625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8</v>
      </c>
      <c r="H291" s="6">
        <f t="shared" si="66"/>
        <v>0</v>
      </c>
      <c r="I291" s="6">
        <f t="shared" si="67"/>
        <v>0</v>
      </c>
      <c r="J291" s="6">
        <f t="shared" si="68"/>
        <v>0.5</v>
      </c>
      <c r="K291" s="6">
        <f t="shared" si="69"/>
        <v>0.375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4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8</v>
      </c>
      <c r="Q291" s="6">
        <f t="shared" si="70"/>
        <v>0.125</v>
      </c>
      <c r="R291" s="6">
        <f t="shared" si="71"/>
        <v>0</v>
      </c>
      <c r="S291" s="6">
        <f t="shared" si="72"/>
        <v>0.5</v>
      </c>
      <c r="T291" s="6">
        <f t="shared" si="73"/>
        <v>0.375</v>
      </c>
      <c r="U291">
        <f t="shared" si="74"/>
        <v>4</v>
      </c>
      <c r="V291" s="6">
        <f t="shared" si="75"/>
        <v>0.5</v>
      </c>
      <c r="W291">
        <f t="shared" si="76"/>
        <v>5</v>
      </c>
      <c r="X291" s="6">
        <f t="shared" si="77"/>
        <v>0.625</v>
      </c>
      <c r="Y291">
        <f t="shared" si="78"/>
        <v>3</v>
      </c>
      <c r="Z291" s="6">
        <f t="shared" si="79"/>
        <v>0.375</v>
      </c>
      <c r="AA291">
        <f t="shared" si="80"/>
        <v>3</v>
      </c>
      <c r="AB291" s="6">
        <f t="shared" si="81"/>
        <v>0.375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2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8</v>
      </c>
      <c r="H292" s="6">
        <f t="shared" si="66"/>
        <v>0.25</v>
      </c>
      <c r="I292" s="6">
        <f t="shared" si="67"/>
        <v>0</v>
      </c>
      <c r="J292" s="6">
        <f t="shared" si="68"/>
        <v>0.25</v>
      </c>
      <c r="K292" s="6">
        <f t="shared" si="69"/>
        <v>0.25</v>
      </c>
      <c r="L292" s="69">
        <f>COUNTIFS('2way'!$M$3:$M$7690,"&gt;50%",'2way'!$Y$3:$Y$7690,"Y",'2way'!$Q$3:$Q$7690,"=" &amp;B292) +  COUNTIFS('2way'!$M$3:$M$7690,"&gt;50%",'2way'!$Y$3:$Y$7690,"Y",'2way'!$R$3:$R$7690,"=" &amp;B292)</f>
        <v>2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8</v>
      </c>
      <c r="Q292" s="6">
        <f t="shared" si="70"/>
        <v>0.25</v>
      </c>
      <c r="R292" s="6">
        <f t="shared" si="71"/>
        <v>0</v>
      </c>
      <c r="S292" s="6">
        <f t="shared" si="72"/>
        <v>0.5</v>
      </c>
      <c r="T292" s="6">
        <f t="shared" si="73"/>
        <v>0.25</v>
      </c>
      <c r="U292">
        <f t="shared" si="74"/>
        <v>4</v>
      </c>
      <c r="V292" s="6">
        <f t="shared" si="75"/>
        <v>0.5</v>
      </c>
      <c r="W292">
        <f t="shared" si="76"/>
        <v>6</v>
      </c>
      <c r="X292" s="6">
        <f t="shared" si="77"/>
        <v>0.75</v>
      </c>
      <c r="Y292">
        <f t="shared" si="78"/>
        <v>2</v>
      </c>
      <c r="Z292" s="6">
        <f t="shared" si="79"/>
        <v>0.25</v>
      </c>
      <c r="AA292">
        <f t="shared" si="80"/>
        <v>2</v>
      </c>
      <c r="AB292" s="6">
        <f t="shared" si="81"/>
        <v>0.25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6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8</v>
      </c>
      <c r="H293" s="6">
        <f t="shared" si="66"/>
        <v>0</v>
      </c>
      <c r="I293" s="6">
        <f t="shared" si="67"/>
        <v>0</v>
      </c>
      <c r="J293" s="6">
        <f t="shared" si="68"/>
        <v>0.75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4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8</v>
      </c>
      <c r="Q293" s="6">
        <f t="shared" si="70"/>
        <v>0</v>
      </c>
      <c r="R293" s="6">
        <f t="shared" si="71"/>
        <v>0.25</v>
      </c>
      <c r="S293" s="6">
        <f t="shared" si="72"/>
        <v>0.5</v>
      </c>
      <c r="T293" s="6">
        <f t="shared" si="73"/>
        <v>0.25</v>
      </c>
      <c r="U293">
        <f t="shared" si="74"/>
        <v>6</v>
      </c>
      <c r="V293" s="6">
        <f t="shared" si="75"/>
        <v>0.75</v>
      </c>
      <c r="W293">
        <f t="shared" si="76"/>
        <v>4</v>
      </c>
      <c r="X293" s="6">
        <f t="shared" si="77"/>
        <v>0.5</v>
      </c>
      <c r="Y293">
        <f t="shared" si="78"/>
        <v>2</v>
      </c>
      <c r="Z293" s="6">
        <f t="shared" si="79"/>
        <v>0.25</v>
      </c>
      <c r="AA293">
        <f t="shared" si="80"/>
        <v>4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1</v>
      </c>
      <c r="G294">
        <f>COUNTIF('2way'!$Q$3:$Q$7690,"=" &amp;B294) + COUNTIF('2way'!$R$3:$R$7690,"=" &amp;B294)</f>
        <v>9</v>
      </c>
      <c r="H294" s="6">
        <f t="shared" si="66"/>
        <v>0</v>
      </c>
      <c r="I294" s="6">
        <f t="shared" si="67"/>
        <v>0</v>
      </c>
      <c r="J294" s="6">
        <f t="shared" si="68"/>
        <v>0.1111111111111111</v>
      </c>
      <c r="K294" s="6">
        <f t="shared" si="69"/>
        <v>0.1111111111111111</v>
      </c>
      <c r="L294" s="69">
        <f>COUNTIFS('2way'!$M$3:$M$7690,"&gt;50%",'2way'!$Y$3:$Y$7690,"Y",'2way'!$Q$3:$Q$7690,"=" &amp;B294) +  COUNTIFS('2way'!$M$3:$M$7690,"&gt;50%",'2way'!$Y$3:$Y$7690,"Y",'2way'!$R$3:$R$7690,"=" &amp;B294)</f>
        <v>4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9</v>
      </c>
      <c r="Q294" s="6">
        <f t="shared" si="70"/>
        <v>0.44444444444444442</v>
      </c>
      <c r="R294" s="6">
        <f t="shared" si="71"/>
        <v>0.22222222222222221</v>
      </c>
      <c r="S294" s="6">
        <f t="shared" si="72"/>
        <v>0.33333333333333331</v>
      </c>
      <c r="T294" s="6">
        <f t="shared" si="73"/>
        <v>0</v>
      </c>
      <c r="U294">
        <f t="shared" si="74"/>
        <v>1</v>
      </c>
      <c r="V294" s="6">
        <f t="shared" si="75"/>
        <v>0.1111111111111111</v>
      </c>
      <c r="W294">
        <f t="shared" si="76"/>
        <v>7</v>
      </c>
      <c r="X294" s="6">
        <f t="shared" si="77"/>
        <v>0.77777777777777779</v>
      </c>
      <c r="Y294">
        <f t="shared" si="78"/>
        <v>1</v>
      </c>
      <c r="Z294" s="6">
        <f t="shared" si="79"/>
        <v>0.1111111111111111</v>
      </c>
      <c r="AA294">
        <f t="shared" si="80"/>
        <v>2</v>
      </c>
      <c r="AB294" s="6">
        <f t="shared" si="81"/>
        <v>0.22222222222222221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2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9</v>
      </c>
      <c r="H295" s="6">
        <f t="shared" si="66"/>
        <v>0.33333333333333331</v>
      </c>
      <c r="I295" s="6">
        <f t="shared" si="67"/>
        <v>0.1111111111111111</v>
      </c>
      <c r="J295" s="6">
        <f t="shared" si="68"/>
        <v>0.22222222222222221</v>
      </c>
      <c r="K295" s="6">
        <f t="shared" si="69"/>
        <v>0.33333333333333331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3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9</v>
      </c>
      <c r="Q295" s="6">
        <f t="shared" si="70"/>
        <v>0.66666666666666663</v>
      </c>
      <c r="R295" s="6">
        <f t="shared" si="71"/>
        <v>0.33333333333333331</v>
      </c>
      <c r="S295" s="6">
        <f t="shared" si="72"/>
        <v>0</v>
      </c>
      <c r="T295" s="6">
        <f t="shared" si="73"/>
        <v>0</v>
      </c>
      <c r="U295">
        <f t="shared" si="74"/>
        <v>5</v>
      </c>
      <c r="V295" s="6">
        <f t="shared" si="75"/>
        <v>0.55555555555555558</v>
      </c>
      <c r="W295">
        <f t="shared" si="76"/>
        <v>6</v>
      </c>
      <c r="X295" s="6">
        <f t="shared" si="77"/>
        <v>0.66666666666666663</v>
      </c>
      <c r="Y295">
        <f t="shared" si="78"/>
        <v>4</v>
      </c>
      <c r="Z295" s="6">
        <f t="shared" si="79"/>
        <v>0.44444444444444442</v>
      </c>
      <c r="AA295">
        <f t="shared" si="80"/>
        <v>3</v>
      </c>
      <c r="AB295" s="6">
        <f t="shared" si="81"/>
        <v>0.33333333333333331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8</v>
      </c>
      <c r="H296" s="6">
        <f t="shared" si="66"/>
        <v>0.125</v>
      </c>
      <c r="I296" s="6">
        <f t="shared" si="67"/>
        <v>0.25</v>
      </c>
      <c r="J296" s="6">
        <f t="shared" si="68"/>
        <v>0.125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8</v>
      </c>
      <c r="Q296" s="6">
        <f t="shared" si="70"/>
        <v>0.5</v>
      </c>
      <c r="R296" s="6">
        <f t="shared" si="71"/>
        <v>0.5</v>
      </c>
      <c r="S296" s="6">
        <f t="shared" si="72"/>
        <v>0</v>
      </c>
      <c r="T296" s="6">
        <f t="shared" si="73"/>
        <v>0</v>
      </c>
      <c r="U296">
        <f t="shared" si="74"/>
        <v>2</v>
      </c>
      <c r="V296" s="6">
        <f t="shared" si="75"/>
        <v>0.25</v>
      </c>
      <c r="W296">
        <f t="shared" si="76"/>
        <v>4</v>
      </c>
      <c r="X296" s="6">
        <f t="shared" si="77"/>
        <v>0.5</v>
      </c>
      <c r="Y296">
        <f t="shared" si="78"/>
        <v>4</v>
      </c>
      <c r="Z296" s="6">
        <f t="shared" si="79"/>
        <v>0.5</v>
      </c>
      <c r="AA296">
        <f t="shared" si="80"/>
        <v>4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8</v>
      </c>
      <c r="H297" s="6">
        <f t="shared" si="66"/>
        <v>0.625</v>
      </c>
      <c r="I297" s="6">
        <f t="shared" si="67"/>
        <v>0.25</v>
      </c>
      <c r="J297" s="6">
        <f t="shared" si="68"/>
        <v>0.125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5</v>
      </c>
      <c r="M297" s="69">
        <f>COUNTIFS('2way'!$M$3:$M$7690,"&gt;50%",'2way'!$Y$3:$Y$7690,"N",'2way'!$Q$3:$Q$7690,"=" &amp;B297) +  COUNTIFS('2way'!$M$3:$M$7690,"&gt;50%",'2way'!$Y$3:$Y$7690,"N",'2way'!$R$3:$R$7690,"=" &amp;B297)</f>
        <v>3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8</v>
      </c>
      <c r="Q297" s="6">
        <f t="shared" si="70"/>
        <v>0.625</v>
      </c>
      <c r="R297" s="6">
        <f t="shared" si="71"/>
        <v>0.375</v>
      </c>
      <c r="S297" s="6">
        <f t="shared" si="72"/>
        <v>0</v>
      </c>
      <c r="T297" s="6">
        <f t="shared" si="73"/>
        <v>0</v>
      </c>
      <c r="U297">
        <f t="shared" si="74"/>
        <v>6</v>
      </c>
      <c r="V297" s="6">
        <f t="shared" si="75"/>
        <v>0.75</v>
      </c>
      <c r="W297">
        <f t="shared" si="76"/>
        <v>5</v>
      </c>
      <c r="X297" s="6">
        <f t="shared" si="77"/>
        <v>0.625</v>
      </c>
      <c r="Y297">
        <f t="shared" si="78"/>
        <v>2</v>
      </c>
      <c r="Z297" s="6">
        <f t="shared" si="79"/>
        <v>0.25</v>
      </c>
      <c r="AA297">
        <f t="shared" si="80"/>
        <v>3</v>
      </c>
      <c r="AB297" s="6">
        <f t="shared" si="81"/>
        <v>0.375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2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9</v>
      </c>
      <c r="H298" s="6">
        <f t="shared" si="66"/>
        <v>0.33333333333333331</v>
      </c>
      <c r="I298" s="6">
        <f t="shared" si="67"/>
        <v>0.22222222222222221</v>
      </c>
      <c r="J298" s="6">
        <f t="shared" si="68"/>
        <v>0.22222222222222221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4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9</v>
      </c>
      <c r="Q298" s="6">
        <f t="shared" si="70"/>
        <v>0.55555555555555558</v>
      </c>
      <c r="R298" s="6">
        <f t="shared" si="71"/>
        <v>0.44444444444444442</v>
      </c>
      <c r="S298" s="6">
        <f t="shared" si="72"/>
        <v>0</v>
      </c>
      <c r="T298" s="6">
        <f t="shared" si="73"/>
        <v>0</v>
      </c>
      <c r="U298">
        <f t="shared" si="74"/>
        <v>5</v>
      </c>
      <c r="V298" s="6">
        <f t="shared" si="75"/>
        <v>0.55555555555555558</v>
      </c>
      <c r="W298">
        <f t="shared" si="76"/>
        <v>5</v>
      </c>
      <c r="X298" s="6">
        <f t="shared" si="77"/>
        <v>0.55555555555555558</v>
      </c>
      <c r="Y298">
        <f t="shared" si="78"/>
        <v>2</v>
      </c>
      <c r="Z298" s="6">
        <f t="shared" si="79"/>
        <v>0.22222222222222221</v>
      </c>
      <c r="AA298">
        <f t="shared" si="80"/>
        <v>4</v>
      </c>
      <c r="AB298" s="6">
        <f t="shared" si="81"/>
        <v>0.44444444444444442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1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9</v>
      </c>
      <c r="H299" s="6">
        <f t="shared" si="66"/>
        <v>0.1111111111111111</v>
      </c>
      <c r="I299" s="6">
        <f t="shared" si="67"/>
        <v>0.1111111111111111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8</v>
      </c>
      <c r="M299" s="69">
        <f>COUNTIFS('2way'!$M$3:$M$7690,"&gt;50%",'2way'!$Y$3:$Y$7690,"N",'2way'!$Q$3:$Q$7690,"=" &amp;B299) +  COUNTIFS('2way'!$M$3:$M$7690,"&gt;50%",'2way'!$Y$3:$Y$7690,"N",'2way'!$R$3:$R$7690,"=" &amp;B299)</f>
        <v>1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9</v>
      </c>
      <c r="Q299" s="6">
        <f t="shared" si="70"/>
        <v>0.88888888888888884</v>
      </c>
      <c r="R299" s="6">
        <f t="shared" si="71"/>
        <v>0.1111111111111111</v>
      </c>
      <c r="S299" s="6">
        <f t="shared" si="72"/>
        <v>0</v>
      </c>
      <c r="T299" s="6">
        <f t="shared" si="73"/>
        <v>0</v>
      </c>
      <c r="U299">
        <f t="shared" si="74"/>
        <v>1</v>
      </c>
      <c r="V299" s="6">
        <f t="shared" si="75"/>
        <v>0.1111111111111111</v>
      </c>
      <c r="W299">
        <f t="shared" si="76"/>
        <v>8</v>
      </c>
      <c r="X299" s="6">
        <f t="shared" si="77"/>
        <v>0.88888888888888884</v>
      </c>
      <c r="Y299">
        <f t="shared" si="78"/>
        <v>1</v>
      </c>
      <c r="Z299" s="6">
        <f t="shared" si="79"/>
        <v>0.1111111111111111</v>
      </c>
      <c r="AA299">
        <f t="shared" si="80"/>
        <v>1</v>
      </c>
      <c r="AB299" s="6">
        <f t="shared" si="81"/>
        <v>0.1111111111111111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3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9</v>
      </c>
      <c r="H300" s="6">
        <f t="shared" si="66"/>
        <v>0.33333333333333331</v>
      </c>
      <c r="I300" s="6">
        <f t="shared" si="67"/>
        <v>0</v>
      </c>
      <c r="J300" s="6">
        <f t="shared" si="68"/>
        <v>0.33333333333333331</v>
      </c>
      <c r="K300" s="6">
        <f t="shared" si="69"/>
        <v>0.22222222222222221</v>
      </c>
      <c r="L300" s="69">
        <f>COUNTIFS('2way'!$M$3:$M$7690,"&gt;50%",'2way'!$Y$3:$Y$7690,"Y",'2way'!$Q$3:$Q$7690,"=" &amp;B300) +  COUNTIFS('2way'!$M$3:$M$7690,"&gt;50%",'2way'!$Y$3:$Y$7690,"Y",'2way'!$R$3:$R$7690,"=" &amp;B300)</f>
        <v>6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9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6</v>
      </c>
      <c r="V300" s="6">
        <f t="shared" si="75"/>
        <v>0.66666666666666663</v>
      </c>
      <c r="W300">
        <f t="shared" si="76"/>
        <v>6</v>
      </c>
      <c r="X300" s="6">
        <f t="shared" si="77"/>
        <v>0.66666666666666663</v>
      </c>
      <c r="Y300">
        <f t="shared" si="78"/>
        <v>2</v>
      </c>
      <c r="Z300" s="6">
        <f t="shared" si="79"/>
        <v>0.22222222222222221</v>
      </c>
      <c r="AA300">
        <f t="shared" si="80"/>
        <v>3</v>
      </c>
      <c r="AB300" s="6">
        <f t="shared" si="81"/>
        <v>0.33333333333333331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2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3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9</v>
      </c>
      <c r="H301" s="6">
        <f t="shared" si="66"/>
        <v>0.22222222222222221</v>
      </c>
      <c r="I301" s="6">
        <f t="shared" si="67"/>
        <v>0.22222222222222221</v>
      </c>
      <c r="J301" s="6">
        <f t="shared" si="68"/>
        <v>0.33333333333333331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2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9</v>
      </c>
      <c r="Q301" s="6">
        <f t="shared" si="70"/>
        <v>0.22222222222222221</v>
      </c>
      <c r="R301" s="6">
        <f t="shared" si="71"/>
        <v>0.44444444444444442</v>
      </c>
      <c r="S301" s="6">
        <f t="shared" si="72"/>
        <v>0.33333333333333331</v>
      </c>
      <c r="T301" s="6">
        <f t="shared" si="73"/>
        <v>0</v>
      </c>
      <c r="U301">
        <f t="shared" si="74"/>
        <v>5</v>
      </c>
      <c r="V301" s="6">
        <f t="shared" si="75"/>
        <v>0.55555555555555558</v>
      </c>
      <c r="W301">
        <f t="shared" si="76"/>
        <v>5</v>
      </c>
      <c r="X301" s="6">
        <f t="shared" si="77"/>
        <v>0.55555555555555558</v>
      </c>
      <c r="Y301">
        <f t="shared" si="78"/>
        <v>2</v>
      </c>
      <c r="Z301" s="6">
        <f t="shared" si="79"/>
        <v>0.22222222222222221</v>
      </c>
      <c r="AA301">
        <f t="shared" si="80"/>
        <v>4</v>
      </c>
      <c r="AB301" s="6">
        <f t="shared" si="81"/>
        <v>0.44444444444444442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6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9</v>
      </c>
      <c r="H302" s="6">
        <f t="shared" si="66"/>
        <v>0.66666666666666663</v>
      </c>
      <c r="I302" s="6">
        <f t="shared" si="67"/>
        <v>0.22222222222222221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5</v>
      </c>
      <c r="M302" s="69">
        <f>COUNTIFS('2way'!$M$3:$M$7690,"&gt;50%",'2way'!$Y$3:$Y$7690,"N",'2way'!$Q$3:$Q$7690,"=" &amp;B302) +  COUNTIFS('2way'!$M$3:$M$7690,"&gt;50%",'2way'!$Y$3:$Y$7690,"N",'2way'!$R$3:$R$7690,"=" &amp;B302)</f>
        <v>3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9</v>
      </c>
      <c r="Q302" s="6">
        <f t="shared" si="70"/>
        <v>0.55555555555555558</v>
      </c>
      <c r="R302" s="6">
        <f t="shared" si="71"/>
        <v>0.33333333333333331</v>
      </c>
      <c r="S302" s="6">
        <f t="shared" si="72"/>
        <v>0</v>
      </c>
      <c r="T302" s="6">
        <f t="shared" si="73"/>
        <v>0.1111111111111111</v>
      </c>
      <c r="U302">
        <f t="shared" si="74"/>
        <v>6</v>
      </c>
      <c r="V302" s="6">
        <f t="shared" si="75"/>
        <v>0.66666666666666663</v>
      </c>
      <c r="W302">
        <f t="shared" si="76"/>
        <v>5</v>
      </c>
      <c r="X302" s="6">
        <f t="shared" si="77"/>
        <v>0.55555555555555558</v>
      </c>
      <c r="Y302">
        <f t="shared" si="78"/>
        <v>2</v>
      </c>
      <c r="Z302" s="6">
        <f t="shared" si="79"/>
        <v>0.22222222222222221</v>
      </c>
      <c r="AA302">
        <f t="shared" si="80"/>
        <v>4</v>
      </c>
      <c r="AB302" s="6">
        <f t="shared" si="81"/>
        <v>0.44444444444444442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9</v>
      </c>
      <c r="H303" s="6">
        <f t="shared" si="66"/>
        <v>0.1111111111111111</v>
      </c>
      <c r="I303" s="6">
        <f t="shared" si="67"/>
        <v>0</v>
      </c>
      <c r="J303" s="6">
        <f t="shared" si="68"/>
        <v>0.1111111111111111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4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9</v>
      </c>
      <c r="Q303" s="6">
        <f t="shared" si="70"/>
        <v>0.44444444444444442</v>
      </c>
      <c r="R303" s="6">
        <f t="shared" si="71"/>
        <v>0.44444444444444442</v>
      </c>
      <c r="S303" s="6">
        <f t="shared" si="72"/>
        <v>0.1111111111111111</v>
      </c>
      <c r="T303" s="6">
        <f t="shared" si="73"/>
        <v>0</v>
      </c>
      <c r="U303">
        <f t="shared" si="74"/>
        <v>2</v>
      </c>
      <c r="V303" s="6">
        <f t="shared" si="75"/>
        <v>0.22222222222222221</v>
      </c>
      <c r="W303">
        <f t="shared" si="76"/>
        <v>5</v>
      </c>
      <c r="X303" s="6">
        <f t="shared" si="77"/>
        <v>0.55555555555555558</v>
      </c>
      <c r="Y303">
        <f t="shared" si="78"/>
        <v>0</v>
      </c>
      <c r="Z303" s="6">
        <f t="shared" si="79"/>
        <v>0</v>
      </c>
      <c r="AA303">
        <f t="shared" si="80"/>
        <v>4</v>
      </c>
      <c r="AB303" s="6">
        <f t="shared" si="81"/>
        <v>0.44444444444444442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9</v>
      </c>
      <c r="H304" s="6">
        <f t="shared" si="66"/>
        <v>0.1111111111111111</v>
      </c>
      <c r="I304" s="6">
        <f t="shared" si="67"/>
        <v>0.1111111111111111</v>
      </c>
      <c r="J304" s="6">
        <f t="shared" si="68"/>
        <v>0.33333333333333331</v>
      </c>
      <c r="K304" s="6">
        <f t="shared" si="69"/>
        <v>0.33333333333333331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9</v>
      </c>
      <c r="Q304" s="6">
        <f t="shared" si="70"/>
        <v>0.44444444444444442</v>
      </c>
      <c r="R304" s="6">
        <f t="shared" si="71"/>
        <v>0.33333333333333331</v>
      </c>
      <c r="S304" s="6">
        <f t="shared" si="72"/>
        <v>0.22222222222222221</v>
      </c>
      <c r="T304" s="6">
        <f t="shared" si="73"/>
        <v>0</v>
      </c>
      <c r="U304">
        <f t="shared" si="74"/>
        <v>4</v>
      </c>
      <c r="V304" s="6">
        <f t="shared" si="75"/>
        <v>0.44444444444444442</v>
      </c>
      <c r="W304">
        <f t="shared" si="76"/>
        <v>6</v>
      </c>
      <c r="X304" s="6">
        <f t="shared" si="77"/>
        <v>0.66666666666666663</v>
      </c>
      <c r="Y304">
        <f t="shared" si="78"/>
        <v>4</v>
      </c>
      <c r="Z304" s="6">
        <f t="shared" si="79"/>
        <v>0.44444444444444442</v>
      </c>
      <c r="AA304">
        <f t="shared" si="80"/>
        <v>3</v>
      </c>
      <c r="AB304" s="6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5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9</v>
      </c>
      <c r="H305" s="6">
        <f t="shared" si="66"/>
        <v>0.55555555555555558</v>
      </c>
      <c r="I305" s="6">
        <f t="shared" si="67"/>
        <v>0.1111111111111111</v>
      </c>
      <c r="J305" s="6">
        <f t="shared" si="68"/>
        <v>0</v>
      </c>
      <c r="K305" s="6">
        <f t="shared" si="69"/>
        <v>0.1111111111111111</v>
      </c>
      <c r="L305" s="69">
        <f>COUNTIFS('2way'!$M$3:$M$7690,"&gt;50%",'2way'!$Y$3:$Y$7690,"Y",'2way'!$Q$3:$Q$7690,"=" &amp;B305) +  COUNTIFS('2way'!$M$3:$M$7690,"&gt;50%",'2way'!$Y$3:$Y$7690,"Y",'2way'!$R$3:$R$7690,"=" &amp;B305)</f>
        <v>8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9</v>
      </c>
      <c r="Q305" s="6">
        <f t="shared" si="70"/>
        <v>0.88888888888888884</v>
      </c>
      <c r="R305" s="6">
        <f t="shared" si="71"/>
        <v>0.1111111111111111</v>
      </c>
      <c r="S305" s="6">
        <f t="shared" si="72"/>
        <v>0</v>
      </c>
      <c r="T305" s="6">
        <f t="shared" si="73"/>
        <v>0</v>
      </c>
      <c r="U305">
        <f t="shared" si="74"/>
        <v>5</v>
      </c>
      <c r="V305" s="6">
        <f t="shared" si="75"/>
        <v>0.55555555555555558</v>
      </c>
      <c r="W305">
        <f t="shared" si="76"/>
        <v>8</v>
      </c>
      <c r="X305" s="6">
        <f t="shared" si="77"/>
        <v>0.88888888888888884</v>
      </c>
      <c r="Y305">
        <f t="shared" si="78"/>
        <v>2</v>
      </c>
      <c r="Z305" s="6">
        <f t="shared" si="79"/>
        <v>0.22222222222222221</v>
      </c>
      <c r="AA305">
        <f t="shared" si="80"/>
        <v>1</v>
      </c>
      <c r="AB305" s="6">
        <f t="shared" si="81"/>
        <v>0.1111111111111111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2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9</v>
      </c>
      <c r="H306" s="6">
        <f t="shared" si="66"/>
        <v>0.1111111111111111</v>
      </c>
      <c r="I306" s="6">
        <f t="shared" si="67"/>
        <v>0.22222222222222221</v>
      </c>
      <c r="J306" s="6">
        <f t="shared" si="68"/>
        <v>0.1111111111111111</v>
      </c>
      <c r="K306" s="6">
        <f t="shared" si="69"/>
        <v>0.22222222222222221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9</v>
      </c>
      <c r="Q306" s="6">
        <f t="shared" si="70"/>
        <v>0.44444444444444442</v>
      </c>
      <c r="R306" s="6">
        <f t="shared" si="71"/>
        <v>0.1111111111111111</v>
      </c>
      <c r="S306" s="6">
        <f t="shared" si="72"/>
        <v>0.44444444444444442</v>
      </c>
      <c r="T306" s="6">
        <f t="shared" si="73"/>
        <v>0</v>
      </c>
      <c r="U306">
        <f t="shared" si="74"/>
        <v>2</v>
      </c>
      <c r="V306" s="6">
        <f t="shared" si="75"/>
        <v>0.22222222222222221</v>
      </c>
      <c r="W306">
        <f t="shared" si="76"/>
        <v>8</v>
      </c>
      <c r="X306" s="6">
        <f t="shared" si="77"/>
        <v>0.88888888888888884</v>
      </c>
      <c r="Y306">
        <f t="shared" si="78"/>
        <v>4</v>
      </c>
      <c r="Z306" s="6">
        <f t="shared" si="79"/>
        <v>0.44444444444444442</v>
      </c>
      <c r="AA306">
        <f t="shared" si="80"/>
        <v>1</v>
      </c>
      <c r="AB306" s="6">
        <f t="shared" si="81"/>
        <v>0.1111111111111111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4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9</v>
      </c>
      <c r="H307" s="6">
        <f t="shared" si="66"/>
        <v>0.33333333333333331</v>
      </c>
      <c r="I307" s="6">
        <f t="shared" si="67"/>
        <v>0.1111111111111111</v>
      </c>
      <c r="J307" s="6">
        <f t="shared" si="68"/>
        <v>0.44444444444444442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4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9</v>
      </c>
      <c r="Q307" s="6">
        <f t="shared" si="70"/>
        <v>0.33333333333333331</v>
      </c>
      <c r="R307" s="6">
        <f t="shared" si="71"/>
        <v>0.44444444444444442</v>
      </c>
      <c r="S307" s="6">
        <f t="shared" si="72"/>
        <v>0.1111111111111111</v>
      </c>
      <c r="T307" s="6">
        <f t="shared" si="73"/>
        <v>0.1111111111111111</v>
      </c>
      <c r="U307">
        <f t="shared" si="74"/>
        <v>7</v>
      </c>
      <c r="V307" s="6">
        <f t="shared" si="75"/>
        <v>0.77777777777777779</v>
      </c>
      <c r="W307">
        <f t="shared" si="76"/>
        <v>4</v>
      </c>
      <c r="X307" s="6">
        <f t="shared" si="77"/>
        <v>0.44444444444444442</v>
      </c>
      <c r="Y307">
        <f t="shared" si="78"/>
        <v>1</v>
      </c>
      <c r="Z307" s="6">
        <f t="shared" si="79"/>
        <v>0.1111111111111111</v>
      </c>
      <c r="AA307">
        <f t="shared" si="80"/>
        <v>5</v>
      </c>
      <c r="AB307" s="6">
        <f t="shared" si="81"/>
        <v>0.55555555555555558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9</v>
      </c>
      <c r="H308" s="6">
        <f t="shared" si="66"/>
        <v>0.33333333333333331</v>
      </c>
      <c r="I308" s="6">
        <f t="shared" si="67"/>
        <v>0.22222222222222221</v>
      </c>
      <c r="J308" s="6">
        <f t="shared" si="68"/>
        <v>0.22222222222222221</v>
      </c>
      <c r="K308" s="6">
        <f t="shared" si="69"/>
        <v>0.1111111111111111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9</v>
      </c>
      <c r="Q308" s="6">
        <f t="shared" si="70"/>
        <v>0.55555555555555558</v>
      </c>
      <c r="R308" s="6">
        <f t="shared" si="71"/>
        <v>0.44444444444444442</v>
      </c>
      <c r="S308" s="6">
        <f t="shared" si="72"/>
        <v>0</v>
      </c>
      <c r="T308" s="6">
        <f t="shared" si="73"/>
        <v>0</v>
      </c>
      <c r="U308">
        <f t="shared" si="74"/>
        <v>5</v>
      </c>
      <c r="V308" s="6">
        <f t="shared" si="75"/>
        <v>0.55555555555555558</v>
      </c>
      <c r="W308">
        <f t="shared" si="76"/>
        <v>5</v>
      </c>
      <c r="X308" s="6">
        <f t="shared" si="77"/>
        <v>0.55555555555555558</v>
      </c>
      <c r="Y308">
        <f t="shared" si="78"/>
        <v>3</v>
      </c>
      <c r="Z308" s="6">
        <f t="shared" si="79"/>
        <v>0.33333333333333331</v>
      </c>
      <c r="AA308">
        <f t="shared" si="80"/>
        <v>4</v>
      </c>
      <c r="AB308" s="6">
        <f t="shared" si="81"/>
        <v>0.44444444444444442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5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8</v>
      </c>
      <c r="H309" s="6">
        <f t="shared" si="66"/>
        <v>0.625</v>
      </c>
      <c r="I309" s="6">
        <f t="shared" si="67"/>
        <v>0</v>
      </c>
      <c r="J309" s="6">
        <f t="shared" si="68"/>
        <v>0</v>
      </c>
      <c r="K309" s="6">
        <f t="shared" si="69"/>
        <v>0.125</v>
      </c>
      <c r="L309" s="69">
        <f>COUNTIFS('2way'!$M$3:$M$7690,"&gt;50%",'2way'!$Y$3:$Y$7690,"Y",'2way'!$Q$3:$Q$7690,"=" &amp;B309) +  COUNTIFS('2way'!$M$3:$M$7690,"&gt;50%",'2way'!$Y$3:$Y$7690,"Y",'2way'!$R$3:$R$7690,"=" &amp;B309)</f>
        <v>7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8</v>
      </c>
      <c r="Q309" s="6">
        <f t="shared" si="70"/>
        <v>0.875</v>
      </c>
      <c r="R309" s="6">
        <f t="shared" si="71"/>
        <v>0.125</v>
      </c>
      <c r="S309" s="6">
        <f t="shared" si="72"/>
        <v>0</v>
      </c>
      <c r="T309" s="6">
        <f t="shared" si="73"/>
        <v>0</v>
      </c>
      <c r="U309">
        <f t="shared" si="74"/>
        <v>5</v>
      </c>
      <c r="V309" s="6">
        <f t="shared" si="75"/>
        <v>0.625</v>
      </c>
      <c r="W309">
        <f t="shared" si="76"/>
        <v>7</v>
      </c>
      <c r="X309" s="6">
        <f t="shared" si="77"/>
        <v>0.875</v>
      </c>
      <c r="Y309">
        <f t="shared" si="78"/>
        <v>1</v>
      </c>
      <c r="Z309" s="6">
        <f t="shared" si="79"/>
        <v>0.125</v>
      </c>
      <c r="AA309">
        <f t="shared" si="80"/>
        <v>1</v>
      </c>
      <c r="AB309" s="6">
        <f t="shared" si="81"/>
        <v>0.125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5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9</v>
      </c>
      <c r="H310" s="6">
        <f t="shared" si="66"/>
        <v>0.55555555555555558</v>
      </c>
      <c r="I310" s="6">
        <f t="shared" si="67"/>
        <v>0.22222222222222221</v>
      </c>
      <c r="J310" s="6">
        <f t="shared" si="68"/>
        <v>0.22222222222222221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5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9</v>
      </c>
      <c r="Q310" s="6">
        <f t="shared" si="70"/>
        <v>0.55555555555555558</v>
      </c>
      <c r="R310" s="6">
        <f t="shared" si="71"/>
        <v>0.44444444444444442</v>
      </c>
      <c r="S310" s="6">
        <f t="shared" si="72"/>
        <v>0</v>
      </c>
      <c r="T310" s="6">
        <f t="shared" si="73"/>
        <v>0</v>
      </c>
      <c r="U310">
        <f t="shared" si="74"/>
        <v>7</v>
      </c>
      <c r="V310" s="6">
        <f t="shared" si="75"/>
        <v>0.77777777777777779</v>
      </c>
      <c r="W310">
        <f t="shared" si="76"/>
        <v>5</v>
      </c>
      <c r="X310" s="6">
        <f t="shared" si="77"/>
        <v>0.55555555555555558</v>
      </c>
      <c r="Y310">
        <f t="shared" si="78"/>
        <v>2</v>
      </c>
      <c r="Z310" s="6">
        <f t="shared" si="79"/>
        <v>0.22222222222222221</v>
      </c>
      <c r="AA310">
        <f t="shared" si="80"/>
        <v>4</v>
      </c>
      <c r="AB310" s="6">
        <f t="shared" si="81"/>
        <v>0.44444444444444442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4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8</v>
      </c>
      <c r="H311" s="6">
        <f t="shared" si="66"/>
        <v>0.5</v>
      </c>
      <c r="I311" s="6">
        <f t="shared" si="67"/>
        <v>0.125</v>
      </c>
      <c r="J311" s="6">
        <f t="shared" si="68"/>
        <v>0</v>
      </c>
      <c r="K311" s="6">
        <f t="shared" si="69"/>
        <v>0.25</v>
      </c>
      <c r="L311" s="69">
        <f>COUNTIFS('2way'!$M$3:$M$7690,"&gt;50%",'2way'!$Y$3:$Y$7690,"Y",'2way'!$Q$3:$Q$7690,"=" &amp;B311) +  COUNTIFS('2way'!$M$3:$M$7690,"&gt;50%",'2way'!$Y$3:$Y$7690,"Y",'2way'!$R$3:$R$7690,"=" &amp;B311)</f>
        <v>7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8</v>
      </c>
      <c r="Q311" s="6">
        <f t="shared" si="70"/>
        <v>0.875</v>
      </c>
      <c r="R311" s="6">
        <f t="shared" si="71"/>
        <v>0.125</v>
      </c>
      <c r="S311" s="6">
        <f t="shared" si="72"/>
        <v>0</v>
      </c>
      <c r="T311" s="6">
        <f t="shared" si="73"/>
        <v>0</v>
      </c>
      <c r="U311">
        <f t="shared" si="74"/>
        <v>4</v>
      </c>
      <c r="V311" s="6">
        <f t="shared" si="75"/>
        <v>0.5</v>
      </c>
      <c r="W311">
        <f t="shared" si="76"/>
        <v>7</v>
      </c>
      <c r="X311" s="6">
        <f t="shared" si="77"/>
        <v>0.875</v>
      </c>
      <c r="Y311">
        <f t="shared" si="78"/>
        <v>3</v>
      </c>
      <c r="Z311" s="6">
        <f t="shared" si="79"/>
        <v>0.375</v>
      </c>
      <c r="AA311">
        <f t="shared" si="80"/>
        <v>1</v>
      </c>
      <c r="AB311" s="6">
        <f t="shared" si="81"/>
        <v>0.125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11</v>
      </c>
      <c r="H312" s="6">
        <f t="shared" si="66"/>
        <v>0.36363636363636365</v>
      </c>
      <c r="I312" s="6">
        <f t="shared" si="67"/>
        <v>0.18181818181818182</v>
      </c>
      <c r="J312" s="6">
        <f t="shared" si="68"/>
        <v>0.18181818181818182</v>
      </c>
      <c r="K312" s="6">
        <f t="shared" si="69"/>
        <v>9.0909090909090912E-2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11</v>
      </c>
      <c r="Q312" s="6">
        <f t="shared" si="70"/>
        <v>0.54545454545454541</v>
      </c>
      <c r="R312" s="6">
        <f t="shared" si="71"/>
        <v>0.45454545454545453</v>
      </c>
      <c r="S312" s="6">
        <f t="shared" si="72"/>
        <v>0</v>
      </c>
      <c r="T312" s="6">
        <f t="shared" si="73"/>
        <v>0</v>
      </c>
      <c r="U312">
        <f t="shared" si="74"/>
        <v>6</v>
      </c>
      <c r="V312" s="6">
        <f t="shared" si="75"/>
        <v>0.54545454545454541</v>
      </c>
      <c r="W312">
        <f t="shared" si="76"/>
        <v>6</v>
      </c>
      <c r="X312" s="6">
        <f t="shared" si="77"/>
        <v>0.54545454545454541</v>
      </c>
      <c r="Y312">
        <f t="shared" si="78"/>
        <v>3</v>
      </c>
      <c r="Z312" s="6">
        <f t="shared" si="79"/>
        <v>0.27272727272727271</v>
      </c>
      <c r="AA312">
        <f t="shared" si="80"/>
        <v>5</v>
      </c>
      <c r="AB312" s="6">
        <f t="shared" si="81"/>
        <v>0.45454545454545453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3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11</v>
      </c>
      <c r="H313" s="6">
        <f t="shared" si="66"/>
        <v>0.27272727272727271</v>
      </c>
      <c r="I313" s="6">
        <f t="shared" si="67"/>
        <v>0.54545454545454541</v>
      </c>
      <c r="J313" s="6">
        <f t="shared" si="68"/>
        <v>0</v>
      </c>
      <c r="K313" s="6">
        <f t="shared" si="69"/>
        <v>0.18181818181818182</v>
      </c>
      <c r="L313" s="69">
        <f>COUNTIFS('2way'!$M$3:$M$7690,"&gt;50%",'2way'!$Y$3:$Y$7690,"Y",'2way'!$Q$3:$Q$7690,"=" &amp;B313) +  COUNTIFS('2way'!$M$3:$M$7690,"&gt;50%",'2way'!$Y$3:$Y$7690,"Y",'2way'!$R$3:$R$7690,"=" &amp;B313)</f>
        <v>5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11</v>
      </c>
      <c r="Q313" s="6">
        <f t="shared" si="70"/>
        <v>0.45454545454545453</v>
      </c>
      <c r="R313" s="6">
        <f t="shared" si="71"/>
        <v>0.54545454545454541</v>
      </c>
      <c r="S313" s="6">
        <f t="shared" si="72"/>
        <v>0</v>
      </c>
      <c r="T313" s="6">
        <f t="shared" si="73"/>
        <v>0</v>
      </c>
      <c r="U313">
        <f t="shared" si="74"/>
        <v>3</v>
      </c>
      <c r="V313" s="6">
        <f t="shared" si="75"/>
        <v>0.27272727272727271</v>
      </c>
      <c r="W313">
        <f t="shared" si="76"/>
        <v>5</v>
      </c>
      <c r="X313" s="6">
        <f t="shared" si="77"/>
        <v>0.45454545454545453</v>
      </c>
      <c r="Y313">
        <f t="shared" si="78"/>
        <v>8</v>
      </c>
      <c r="Z313" s="6">
        <f t="shared" si="79"/>
        <v>0.72727272727272729</v>
      </c>
      <c r="AA313">
        <f t="shared" si="80"/>
        <v>6</v>
      </c>
      <c r="AB313" s="6">
        <f t="shared" si="81"/>
        <v>0.54545454545454541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2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11</v>
      </c>
      <c r="H314" s="6">
        <f t="shared" si="66"/>
        <v>0.36363636363636365</v>
      </c>
      <c r="I314" s="6">
        <f t="shared" si="67"/>
        <v>9.0909090909090912E-2</v>
      </c>
      <c r="J314" s="6">
        <f t="shared" si="68"/>
        <v>0.18181818181818182</v>
      </c>
      <c r="K314" s="6">
        <f t="shared" si="69"/>
        <v>9.0909090909090912E-2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5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11</v>
      </c>
      <c r="Q314" s="6">
        <f t="shared" si="70"/>
        <v>0.45454545454545453</v>
      </c>
      <c r="R314" s="6">
        <f t="shared" si="71"/>
        <v>0.45454545454545453</v>
      </c>
      <c r="S314" s="6">
        <f t="shared" si="72"/>
        <v>9.0909090909090912E-2</v>
      </c>
      <c r="T314" s="6">
        <f t="shared" si="73"/>
        <v>0</v>
      </c>
      <c r="U314">
        <f t="shared" si="74"/>
        <v>6</v>
      </c>
      <c r="V314" s="6">
        <f t="shared" si="75"/>
        <v>0.54545454545454541</v>
      </c>
      <c r="W314">
        <f t="shared" si="76"/>
        <v>6</v>
      </c>
      <c r="X314" s="6">
        <f t="shared" si="77"/>
        <v>0.54545454545454541</v>
      </c>
      <c r="Y314">
        <f t="shared" si="78"/>
        <v>2</v>
      </c>
      <c r="Z314" s="6">
        <f t="shared" si="79"/>
        <v>0.18181818181818182</v>
      </c>
      <c r="AA314">
        <f t="shared" si="80"/>
        <v>5</v>
      </c>
      <c r="AB314" s="6">
        <f t="shared" si="81"/>
        <v>0.45454545454545453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11</v>
      </c>
      <c r="H315" s="6">
        <f t="shared" si="66"/>
        <v>0.27272727272727271</v>
      </c>
      <c r="I315" s="6">
        <f t="shared" si="67"/>
        <v>0.18181818181818182</v>
      </c>
      <c r="J315" s="6">
        <f t="shared" si="68"/>
        <v>0.18181818181818182</v>
      </c>
      <c r="K315" s="6">
        <f t="shared" si="69"/>
        <v>0.27272727272727271</v>
      </c>
      <c r="L315" s="69">
        <f>COUNTIFS('2way'!$M$3:$M$7690,"&gt;50%",'2way'!$Y$3:$Y$7690,"Y",'2way'!$Q$3:$Q$7690,"=" &amp;B315) +  COUNTIFS('2way'!$M$3:$M$7690,"&gt;50%",'2way'!$Y$3:$Y$7690,"Y",'2way'!$R$3:$R$7690,"=" &amp;B315)</f>
        <v>7</v>
      </c>
      <c r="M315" s="69">
        <f>COUNTIFS('2way'!$M$3:$M$7690,"&gt;50%",'2way'!$Y$3:$Y$7690,"N",'2way'!$Q$3:$Q$7690,"=" &amp;B315) +  COUNTIFS('2way'!$M$3:$M$7690,"&gt;50%",'2way'!$Y$3:$Y$7690,"N",'2way'!$R$3:$R$7690,"=" &amp;B315)</f>
        <v>4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11</v>
      </c>
      <c r="Q315" s="6">
        <f t="shared" si="70"/>
        <v>0.63636363636363635</v>
      </c>
      <c r="R315" s="6">
        <f t="shared" si="71"/>
        <v>0.36363636363636365</v>
      </c>
      <c r="S315" s="6">
        <f t="shared" si="72"/>
        <v>0</v>
      </c>
      <c r="T315" s="6">
        <f t="shared" si="73"/>
        <v>0</v>
      </c>
      <c r="U315">
        <f t="shared" si="74"/>
        <v>5</v>
      </c>
      <c r="V315" s="6">
        <f t="shared" si="75"/>
        <v>0.45454545454545453</v>
      </c>
      <c r="W315">
        <f t="shared" si="76"/>
        <v>7</v>
      </c>
      <c r="X315" s="6">
        <f t="shared" si="77"/>
        <v>0.63636363636363635</v>
      </c>
      <c r="Y315">
        <f t="shared" si="78"/>
        <v>5</v>
      </c>
      <c r="Z315" s="6">
        <f t="shared" si="79"/>
        <v>0.45454545454545453</v>
      </c>
      <c r="AA315">
        <f t="shared" si="80"/>
        <v>4</v>
      </c>
      <c r="AB315" s="6">
        <f t="shared" si="81"/>
        <v>0.36363636363636365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5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11</v>
      </c>
      <c r="H316" s="6">
        <f t="shared" si="66"/>
        <v>0.45454545454545453</v>
      </c>
      <c r="I316" s="6">
        <f t="shared" si="67"/>
        <v>0.18181818181818182</v>
      </c>
      <c r="J316" s="6">
        <f t="shared" si="68"/>
        <v>9.0909090909090912E-2</v>
      </c>
      <c r="K316" s="6">
        <f t="shared" si="69"/>
        <v>9.0909090909090912E-2</v>
      </c>
      <c r="L316" s="69">
        <f>COUNTIFS('2way'!$M$3:$M$7690,"&gt;50%",'2way'!$Y$3:$Y$7690,"Y",'2way'!$Q$3:$Q$7690,"=" &amp;B316) +  COUNTIFS('2way'!$M$3:$M$7690,"&gt;50%",'2way'!$Y$3:$Y$7690,"Y",'2way'!$R$3:$R$7690,"=" &amp;B316)</f>
        <v>7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11</v>
      </c>
      <c r="Q316" s="6">
        <f t="shared" si="70"/>
        <v>0.63636363636363635</v>
      </c>
      <c r="R316" s="6">
        <f t="shared" si="71"/>
        <v>0.36363636363636365</v>
      </c>
      <c r="S316" s="6">
        <f t="shared" si="72"/>
        <v>0</v>
      </c>
      <c r="T316" s="6">
        <f t="shared" si="73"/>
        <v>0</v>
      </c>
      <c r="U316">
        <f t="shared" si="74"/>
        <v>6</v>
      </c>
      <c r="V316" s="6">
        <f t="shared" si="75"/>
        <v>0.54545454545454541</v>
      </c>
      <c r="W316">
        <f t="shared" si="76"/>
        <v>7</v>
      </c>
      <c r="X316" s="6">
        <f t="shared" si="77"/>
        <v>0.63636363636363635</v>
      </c>
      <c r="Y316">
        <f t="shared" si="78"/>
        <v>3</v>
      </c>
      <c r="Z316" s="6">
        <f t="shared" si="79"/>
        <v>0.27272727272727271</v>
      </c>
      <c r="AA316">
        <f t="shared" si="80"/>
        <v>4</v>
      </c>
      <c r="AB316" s="6">
        <f t="shared" si="81"/>
        <v>0.36363636363636365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11</v>
      </c>
      <c r="H317" s="6">
        <f t="shared" si="66"/>
        <v>0.18181818181818182</v>
      </c>
      <c r="I317" s="6">
        <f t="shared" si="67"/>
        <v>9.0909090909090912E-2</v>
      </c>
      <c r="J317" s="6">
        <f t="shared" si="68"/>
        <v>0.36363636363636365</v>
      </c>
      <c r="K317" s="6">
        <f t="shared" si="69"/>
        <v>0.18181818181818182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6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11</v>
      </c>
      <c r="Q317" s="6">
        <f t="shared" si="70"/>
        <v>0.45454545454545453</v>
      </c>
      <c r="R317" s="6">
        <f t="shared" si="71"/>
        <v>0.54545454545454541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0.54545454545454541</v>
      </c>
      <c r="W317">
        <f t="shared" si="76"/>
        <v>5</v>
      </c>
      <c r="X317" s="6">
        <f t="shared" si="77"/>
        <v>0.45454545454545453</v>
      </c>
      <c r="Y317">
        <f t="shared" si="78"/>
        <v>3</v>
      </c>
      <c r="Z317" s="6">
        <f t="shared" si="79"/>
        <v>0.27272727272727271</v>
      </c>
      <c r="AA317">
        <f t="shared" si="80"/>
        <v>6</v>
      </c>
      <c r="AB317" s="6">
        <f t="shared" si="81"/>
        <v>0.54545454545454541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11</v>
      </c>
      <c r="H318" s="6">
        <f t="shared" si="66"/>
        <v>0.18181818181818182</v>
      </c>
      <c r="I318" s="6">
        <f t="shared" si="67"/>
        <v>0.18181818181818182</v>
      </c>
      <c r="J318" s="6">
        <f t="shared" si="68"/>
        <v>0.27272727272727271</v>
      </c>
      <c r="K318" s="6">
        <f t="shared" si="69"/>
        <v>0.18181818181818182</v>
      </c>
      <c r="L318" s="69">
        <f>COUNTIFS('2way'!$M$3:$M$7690,"&gt;50%",'2way'!$Y$3:$Y$7690,"Y",'2way'!$Q$3:$Q$7690,"=" &amp;B318) +  COUNTIFS('2way'!$M$3:$M$7690,"&gt;50%",'2way'!$Y$3:$Y$7690,"Y",'2way'!$R$3:$R$7690,"=" &amp;B318)</f>
        <v>5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11</v>
      </c>
      <c r="Q318" s="6">
        <f t="shared" si="70"/>
        <v>0.45454545454545453</v>
      </c>
      <c r="R318" s="6">
        <f t="shared" si="71"/>
        <v>0.45454545454545453</v>
      </c>
      <c r="S318" s="6">
        <f t="shared" si="72"/>
        <v>0</v>
      </c>
      <c r="T318" s="6">
        <f t="shared" si="73"/>
        <v>9.0909090909090912E-2</v>
      </c>
      <c r="U318">
        <f t="shared" si="74"/>
        <v>5</v>
      </c>
      <c r="V318" s="6">
        <f t="shared" si="75"/>
        <v>0.45454545454545453</v>
      </c>
      <c r="W318">
        <f t="shared" si="76"/>
        <v>5</v>
      </c>
      <c r="X318" s="6">
        <f t="shared" si="77"/>
        <v>0.45454545454545453</v>
      </c>
      <c r="Y318">
        <f t="shared" si="78"/>
        <v>4</v>
      </c>
      <c r="Z318" s="6">
        <f t="shared" si="79"/>
        <v>0.36363636363636365</v>
      </c>
      <c r="AA318">
        <f t="shared" si="80"/>
        <v>6</v>
      </c>
      <c r="AB318" s="6">
        <f t="shared" si="81"/>
        <v>0.54545454545454541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3</v>
      </c>
      <c r="G319">
        <f>COUNTIF('2way'!$Q$3:$Q$7690,"=" &amp;B319) + COUNTIF('2way'!$R$3:$R$7690,"=" &amp;B319)</f>
        <v>11</v>
      </c>
      <c r="H319" s="6">
        <f t="shared" si="66"/>
        <v>0.27272727272727271</v>
      </c>
      <c r="I319" s="6">
        <f t="shared" si="67"/>
        <v>0.18181818181818182</v>
      </c>
      <c r="J319" s="6">
        <f t="shared" si="68"/>
        <v>0.27272727272727271</v>
      </c>
      <c r="K319" s="6">
        <f t="shared" si="69"/>
        <v>0.27272727272727271</v>
      </c>
      <c r="L319" s="69">
        <f>COUNTIFS('2way'!$M$3:$M$7690,"&gt;50%",'2way'!$Y$3:$Y$7690,"Y",'2way'!$Q$3:$Q$7690,"=" &amp;B319) +  COUNTIFS('2way'!$M$3:$M$7690,"&gt;50%",'2way'!$Y$3:$Y$7690,"Y",'2way'!$R$3:$R$7690,"=" &amp;B319)</f>
        <v>6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11</v>
      </c>
      <c r="Q319" s="6">
        <f t="shared" si="70"/>
        <v>0.54545454545454541</v>
      </c>
      <c r="R319" s="6">
        <f t="shared" si="71"/>
        <v>0.27272727272727271</v>
      </c>
      <c r="S319" s="6">
        <f t="shared" si="72"/>
        <v>0.18181818181818182</v>
      </c>
      <c r="T319" s="6">
        <f t="shared" si="73"/>
        <v>0</v>
      </c>
      <c r="U319">
        <f t="shared" si="74"/>
        <v>6</v>
      </c>
      <c r="V319" s="6">
        <f t="shared" si="75"/>
        <v>0.54545454545454541</v>
      </c>
      <c r="W319">
        <f t="shared" si="76"/>
        <v>8</v>
      </c>
      <c r="X319" s="6">
        <f t="shared" si="77"/>
        <v>0.72727272727272729</v>
      </c>
      <c r="Y319">
        <f t="shared" si="78"/>
        <v>5</v>
      </c>
      <c r="Z319" s="6">
        <f t="shared" si="79"/>
        <v>0.45454545454545453</v>
      </c>
      <c r="AA319">
        <f t="shared" si="80"/>
        <v>3</v>
      </c>
      <c r="AB319" s="6">
        <f t="shared" si="81"/>
        <v>0.27272727272727271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11</v>
      </c>
      <c r="H320" s="6">
        <f t="shared" si="66"/>
        <v>0.36363636363636365</v>
      </c>
      <c r="I320" s="6">
        <f t="shared" si="67"/>
        <v>0.36363636363636365</v>
      </c>
      <c r="J320" s="6">
        <f t="shared" si="68"/>
        <v>0</v>
      </c>
      <c r="K320" s="6">
        <f t="shared" si="69"/>
        <v>9.0909090909090912E-2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11</v>
      </c>
      <c r="Q320" s="6">
        <f t="shared" si="70"/>
        <v>0.54545454545454541</v>
      </c>
      <c r="R320" s="6">
        <f t="shared" si="71"/>
        <v>0.36363636363636365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0.36363636363636365</v>
      </c>
      <c r="W320">
        <f t="shared" si="76"/>
        <v>6</v>
      </c>
      <c r="X320" s="6">
        <f t="shared" si="77"/>
        <v>0.54545454545454541</v>
      </c>
      <c r="Y320">
        <f t="shared" si="78"/>
        <v>5</v>
      </c>
      <c r="Z320" s="6">
        <f t="shared" si="79"/>
        <v>0.45454545454545453</v>
      </c>
      <c r="AA320">
        <f t="shared" si="80"/>
        <v>4</v>
      </c>
      <c r="AB320" s="6">
        <f t="shared" si="81"/>
        <v>0.36363636363636365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4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11</v>
      </c>
      <c r="H321" s="6">
        <f t="shared" si="66"/>
        <v>0.36363636363636365</v>
      </c>
      <c r="I321" s="6">
        <f t="shared" si="67"/>
        <v>0.18181818181818182</v>
      </c>
      <c r="J321" s="6">
        <f t="shared" si="68"/>
        <v>9.0909090909090912E-2</v>
      </c>
      <c r="K321" s="6">
        <f t="shared" si="69"/>
        <v>0.18181818181818182</v>
      </c>
      <c r="L321" s="69">
        <f>COUNTIFS('2way'!$M$3:$M$7690,"&gt;50%",'2way'!$Y$3:$Y$7690,"Y",'2way'!$Q$3:$Q$7690,"=" &amp;B321) +  COUNTIFS('2way'!$M$3:$M$7690,"&gt;50%",'2way'!$Y$3:$Y$7690,"Y",'2way'!$R$3:$R$7690,"=" &amp;B321)</f>
        <v>7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11</v>
      </c>
      <c r="Q321" s="6">
        <f t="shared" si="70"/>
        <v>0.63636363636363635</v>
      </c>
      <c r="R321" s="6">
        <f t="shared" si="71"/>
        <v>0.36363636363636365</v>
      </c>
      <c r="S321" s="6">
        <f t="shared" si="72"/>
        <v>0</v>
      </c>
      <c r="T321" s="6">
        <f t="shared" si="73"/>
        <v>0</v>
      </c>
      <c r="U321">
        <f t="shared" si="74"/>
        <v>5</v>
      </c>
      <c r="V321" s="6">
        <f t="shared" si="75"/>
        <v>0.45454545454545453</v>
      </c>
      <c r="W321">
        <f t="shared" si="76"/>
        <v>7</v>
      </c>
      <c r="X321" s="6">
        <f t="shared" si="77"/>
        <v>0.63636363636363635</v>
      </c>
      <c r="Y321">
        <f t="shared" si="78"/>
        <v>4</v>
      </c>
      <c r="Z321" s="6">
        <f t="shared" si="79"/>
        <v>0.36363636363636365</v>
      </c>
      <c r="AA321">
        <f t="shared" si="80"/>
        <v>4</v>
      </c>
      <c r="AB321" s="6">
        <f t="shared" si="81"/>
        <v>0.36363636363636365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4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11</v>
      </c>
      <c r="H322" s="6">
        <f t="shared" si="66"/>
        <v>0.36363636363636365</v>
      </c>
      <c r="I322" s="6">
        <f t="shared" si="67"/>
        <v>9.0909090909090912E-2</v>
      </c>
      <c r="J322" s="6">
        <f t="shared" si="68"/>
        <v>0.45454545454545453</v>
      </c>
      <c r="K322" s="6">
        <f t="shared" si="69"/>
        <v>9.0909090909090912E-2</v>
      </c>
      <c r="L322" s="69">
        <f>COUNTIFS('2way'!$M$3:$M$7690,"&gt;50%",'2way'!$Y$3:$Y$7690,"Y",'2way'!$Q$3:$Q$7690,"=" &amp;B322) +  COUNTIFS('2way'!$M$3:$M$7690,"&gt;50%",'2way'!$Y$3:$Y$7690,"Y",'2way'!$R$3:$R$7690,"=" &amp;B322)</f>
        <v>5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11</v>
      </c>
      <c r="Q322" s="6">
        <f t="shared" si="70"/>
        <v>0.45454545454545453</v>
      </c>
      <c r="R322" s="6">
        <f t="shared" si="71"/>
        <v>0.54545454545454541</v>
      </c>
      <c r="S322" s="6">
        <f t="shared" si="72"/>
        <v>0</v>
      </c>
      <c r="T322" s="6">
        <f t="shared" si="73"/>
        <v>0</v>
      </c>
      <c r="U322">
        <f t="shared" si="74"/>
        <v>9</v>
      </c>
      <c r="V322" s="6">
        <f t="shared" si="75"/>
        <v>0.81818181818181823</v>
      </c>
      <c r="W322">
        <f t="shared" si="76"/>
        <v>5</v>
      </c>
      <c r="X322" s="6">
        <f t="shared" si="77"/>
        <v>0.45454545454545453</v>
      </c>
      <c r="Y322">
        <f t="shared" si="78"/>
        <v>2</v>
      </c>
      <c r="Z322" s="6">
        <f t="shared" si="79"/>
        <v>0.18181818181818182</v>
      </c>
      <c r="AA322">
        <f t="shared" si="80"/>
        <v>6</v>
      </c>
      <c r="AB322" s="6">
        <f t="shared" si="81"/>
        <v>0.54545454545454541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11</v>
      </c>
      <c r="H323" s="6">
        <f t="shared" si="66"/>
        <v>9.0909090909090912E-2</v>
      </c>
      <c r="I323" s="6">
        <f t="shared" si="67"/>
        <v>0.18181818181818182</v>
      </c>
      <c r="J323" s="6">
        <f t="shared" si="68"/>
        <v>9.0909090909090912E-2</v>
      </c>
      <c r="K323" s="6">
        <f t="shared" si="69"/>
        <v>0.45454545454545453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11</v>
      </c>
      <c r="Q323" s="6">
        <f t="shared" si="70"/>
        <v>0.54545454545454541</v>
      </c>
      <c r="R323" s="6">
        <f t="shared" si="71"/>
        <v>0.18181818181818182</v>
      </c>
      <c r="S323" s="6">
        <f t="shared" si="72"/>
        <v>9.0909090909090912E-2</v>
      </c>
      <c r="T323" s="6">
        <f t="shared" si="73"/>
        <v>9.0909090909090912E-2</v>
      </c>
      <c r="U323">
        <f t="shared" si="74"/>
        <v>2</v>
      </c>
      <c r="V323" s="6">
        <f t="shared" si="75"/>
        <v>0.18181818181818182</v>
      </c>
      <c r="W323">
        <f t="shared" si="76"/>
        <v>7</v>
      </c>
      <c r="X323" s="6">
        <f t="shared" si="77"/>
        <v>0.63636363636363635</v>
      </c>
      <c r="Y323">
        <f t="shared" si="78"/>
        <v>7</v>
      </c>
      <c r="Z323" s="6">
        <f t="shared" si="79"/>
        <v>0.63636363636363635</v>
      </c>
      <c r="AA323">
        <f t="shared" si="80"/>
        <v>3</v>
      </c>
      <c r="AB323" s="6">
        <f t="shared" si="81"/>
        <v>0.27272727272727271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1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11</v>
      </c>
      <c r="H324" s="6">
        <f t="shared" ref="H324:H387" si="82">C324/G324</f>
        <v>9.0909090909090912E-2</v>
      </c>
      <c r="I324" s="6">
        <f t="shared" si="67"/>
        <v>0</v>
      </c>
      <c r="J324" s="6">
        <f t="shared" si="68"/>
        <v>0</v>
      </c>
      <c r="K324" s="6">
        <f t="shared" si="69"/>
        <v>9.0909090909090912E-2</v>
      </c>
      <c r="L324" s="69">
        <f>COUNTIFS('2way'!$M$3:$M$7690,"&gt;50%",'2way'!$Y$3:$Y$7690,"Y",'2way'!$Q$3:$Q$7690,"=" &amp;B324) +  COUNTIFS('2way'!$M$3:$M$7690,"&gt;50%",'2way'!$Y$3:$Y$7690,"Y",'2way'!$R$3:$R$7690,"=" &amp;B324)</f>
        <v>8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11</v>
      </c>
      <c r="Q324" s="6">
        <f t="shared" si="70"/>
        <v>0.72727272727272729</v>
      </c>
      <c r="R324" s="6">
        <f t="shared" si="71"/>
        <v>0.27272727272727271</v>
      </c>
      <c r="S324" s="6">
        <f t="shared" si="72"/>
        <v>0</v>
      </c>
      <c r="T324" s="6">
        <f t="shared" si="73"/>
        <v>0</v>
      </c>
      <c r="U324">
        <f t="shared" si="74"/>
        <v>1</v>
      </c>
      <c r="V324" s="6">
        <f t="shared" si="75"/>
        <v>9.0909090909090912E-2</v>
      </c>
      <c r="W324">
        <f t="shared" si="76"/>
        <v>8</v>
      </c>
      <c r="X324" s="6">
        <f t="shared" si="77"/>
        <v>0.72727272727272729</v>
      </c>
      <c r="Y324">
        <f t="shared" si="78"/>
        <v>1</v>
      </c>
      <c r="Z324" s="6">
        <f t="shared" si="79"/>
        <v>9.0909090909090912E-2</v>
      </c>
      <c r="AA324">
        <f t="shared" si="80"/>
        <v>3</v>
      </c>
      <c r="AB324" s="6">
        <f t="shared" si="81"/>
        <v>0.27272727272727271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4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11</v>
      </c>
      <c r="H325" s="6">
        <f t="shared" si="82"/>
        <v>0.36363636363636365</v>
      </c>
      <c r="I325" s="6">
        <f t="shared" ref="I325:I388" si="83">D325/G325</f>
        <v>0.18181818181818182</v>
      </c>
      <c r="J325" s="6">
        <f t="shared" ref="J325:J388" si="84">E325/G325</f>
        <v>9.0909090909090912E-2</v>
      </c>
      <c r="K325" s="6">
        <f t="shared" ref="K325:K388" si="85">F325/G325</f>
        <v>0.27272727272727271</v>
      </c>
      <c r="L325" s="69">
        <f>COUNTIFS('2way'!$M$3:$M$7690,"&gt;50%",'2way'!$Y$3:$Y$7690,"Y",'2way'!$Q$3:$Q$7690,"=" &amp;B325) +  COUNTIFS('2way'!$M$3:$M$7690,"&gt;50%",'2way'!$Y$3:$Y$7690,"Y",'2way'!$R$3:$R$7690,"=" &amp;B325)</f>
        <v>8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11</v>
      </c>
      <c r="Q325" s="6">
        <f t="shared" ref="Q325:Q388" si="86">L325/P325</f>
        <v>0.72727272727272729</v>
      </c>
      <c r="R325" s="6">
        <f t="shared" ref="R325:R388" si="87">M325/P325</f>
        <v>0.27272727272727271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5</v>
      </c>
      <c r="V325" s="6">
        <f t="shared" ref="V325:V388" si="91">U325/G325</f>
        <v>0.45454545454545453</v>
      </c>
      <c r="W325">
        <f t="shared" ref="W325:W388" si="92">L325+N325</f>
        <v>8</v>
      </c>
      <c r="X325" s="6">
        <f t="shared" ref="X325:X388" si="93">W325/P325</f>
        <v>0.72727272727272729</v>
      </c>
      <c r="Y325">
        <f t="shared" ref="Y325:Y388" si="94">D325+F325</f>
        <v>5</v>
      </c>
      <c r="Z325" s="6">
        <f t="shared" ref="Z325:Z388" si="95">Y325/G325</f>
        <v>0.45454545454545453</v>
      </c>
      <c r="AA325">
        <f t="shared" ref="AA325:AA388" si="96">M325+O325</f>
        <v>3</v>
      </c>
      <c r="AB325" s="6">
        <f t="shared" ref="AB325:AB388" si="97">AA325/P325</f>
        <v>0.27272727272727271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1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11</v>
      </c>
      <c r="H326" s="6">
        <f t="shared" si="82"/>
        <v>9.0909090909090912E-2</v>
      </c>
      <c r="I326" s="6">
        <f t="shared" si="83"/>
        <v>0</v>
      </c>
      <c r="J326" s="6">
        <f t="shared" si="84"/>
        <v>0</v>
      </c>
      <c r="K326" s="6">
        <f t="shared" si="85"/>
        <v>9.0909090909090912E-2</v>
      </c>
      <c r="L326" s="69">
        <f>COUNTIFS('2way'!$M$3:$M$7690,"&gt;50%",'2way'!$Y$3:$Y$7690,"Y",'2way'!$Q$3:$Q$7690,"=" &amp;B326) +  COUNTIFS('2way'!$M$3:$M$7690,"&gt;50%",'2way'!$Y$3:$Y$7690,"Y",'2way'!$R$3:$R$7690,"=" &amp;B326)</f>
        <v>8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11</v>
      </c>
      <c r="Q326" s="6">
        <f t="shared" si="86"/>
        <v>0.72727272727272729</v>
      </c>
      <c r="R326" s="6">
        <f t="shared" si="87"/>
        <v>0.27272727272727271</v>
      </c>
      <c r="S326" s="6">
        <f t="shared" si="88"/>
        <v>0</v>
      </c>
      <c r="T326" s="6">
        <f t="shared" si="89"/>
        <v>0</v>
      </c>
      <c r="U326">
        <f t="shared" si="90"/>
        <v>1</v>
      </c>
      <c r="V326" s="6">
        <f t="shared" si="91"/>
        <v>9.0909090909090912E-2</v>
      </c>
      <c r="W326">
        <f t="shared" si="92"/>
        <v>8</v>
      </c>
      <c r="X326" s="6">
        <f t="shared" si="93"/>
        <v>0.72727272727272729</v>
      </c>
      <c r="Y326">
        <f t="shared" si="94"/>
        <v>1</v>
      </c>
      <c r="Z326" s="6">
        <f t="shared" si="95"/>
        <v>9.0909090909090912E-2</v>
      </c>
      <c r="AA326">
        <f t="shared" si="96"/>
        <v>3</v>
      </c>
      <c r="AB326" s="6">
        <f t="shared" si="97"/>
        <v>0.27272727272727271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6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11</v>
      </c>
      <c r="H327" s="6">
        <f t="shared" si="82"/>
        <v>0.54545454545454541</v>
      </c>
      <c r="I327" s="6">
        <f t="shared" si="83"/>
        <v>0.18181818181818182</v>
      </c>
      <c r="J327" s="6">
        <f t="shared" si="84"/>
        <v>0</v>
      </c>
      <c r="K327" s="6">
        <f t="shared" si="85"/>
        <v>0.18181818181818182</v>
      </c>
      <c r="L327" s="69">
        <f>COUNTIFS('2way'!$M$3:$M$7690,"&gt;50%",'2way'!$Y$3:$Y$7690,"Y",'2way'!$Q$3:$Q$7690,"=" &amp;B327) +  COUNTIFS('2way'!$M$3:$M$7690,"&gt;50%",'2way'!$Y$3:$Y$7690,"Y",'2way'!$R$3:$R$7690,"=" &amp;B327)</f>
        <v>9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11</v>
      </c>
      <c r="Q327" s="6">
        <f t="shared" si="86"/>
        <v>0.81818181818181823</v>
      </c>
      <c r="R327" s="6">
        <f t="shared" si="87"/>
        <v>0.18181818181818182</v>
      </c>
      <c r="S327" s="6">
        <f t="shared" si="88"/>
        <v>0</v>
      </c>
      <c r="T327" s="6">
        <f t="shared" si="89"/>
        <v>0</v>
      </c>
      <c r="U327">
        <f t="shared" si="90"/>
        <v>6</v>
      </c>
      <c r="V327" s="6">
        <f t="shared" si="91"/>
        <v>0.54545454545454541</v>
      </c>
      <c r="W327">
        <f t="shared" si="92"/>
        <v>9</v>
      </c>
      <c r="X327" s="6">
        <f t="shared" si="93"/>
        <v>0.81818181818181823</v>
      </c>
      <c r="Y327">
        <f t="shared" si="94"/>
        <v>4</v>
      </c>
      <c r="Z327" s="6">
        <f t="shared" si="95"/>
        <v>0.36363636363636365</v>
      </c>
      <c r="AA327">
        <f t="shared" si="96"/>
        <v>2</v>
      </c>
      <c r="AB327" s="6">
        <f t="shared" si="97"/>
        <v>0.18181818181818182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3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11</v>
      </c>
      <c r="H328" s="6">
        <f t="shared" si="82"/>
        <v>0.27272727272727271</v>
      </c>
      <c r="I328" s="6">
        <f t="shared" si="83"/>
        <v>0.27272727272727271</v>
      </c>
      <c r="J328" s="6">
        <f t="shared" si="84"/>
        <v>0.18181818181818182</v>
      </c>
      <c r="K328" s="6">
        <f t="shared" si="85"/>
        <v>0.18181818181818182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5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11</v>
      </c>
      <c r="Q328" s="6">
        <f t="shared" si="86"/>
        <v>0.54545454545454541</v>
      </c>
      <c r="R328" s="6">
        <f t="shared" si="87"/>
        <v>0.45454545454545453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0.45454545454545453</v>
      </c>
      <c r="W328">
        <f t="shared" si="92"/>
        <v>6</v>
      </c>
      <c r="X328" s="6">
        <f t="shared" si="93"/>
        <v>0.54545454545454541</v>
      </c>
      <c r="Y328">
        <f t="shared" si="94"/>
        <v>5</v>
      </c>
      <c r="Z328" s="6">
        <f t="shared" si="95"/>
        <v>0.45454545454545453</v>
      </c>
      <c r="AA328">
        <f t="shared" si="96"/>
        <v>5</v>
      </c>
      <c r="AB328" s="6">
        <f t="shared" si="97"/>
        <v>0.45454545454545453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2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11</v>
      </c>
      <c r="H329" s="6">
        <f t="shared" si="82"/>
        <v>0.36363636363636365</v>
      </c>
      <c r="I329" s="6">
        <f t="shared" si="83"/>
        <v>0.18181818181818182</v>
      </c>
      <c r="J329" s="6">
        <f t="shared" si="84"/>
        <v>9.0909090909090912E-2</v>
      </c>
      <c r="K329" s="6">
        <f t="shared" si="85"/>
        <v>9.0909090909090912E-2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4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11</v>
      </c>
      <c r="Q329" s="6">
        <f t="shared" si="86"/>
        <v>0.63636363636363635</v>
      </c>
      <c r="R329" s="6">
        <f t="shared" si="87"/>
        <v>0.36363636363636365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0.45454545454545453</v>
      </c>
      <c r="W329">
        <f t="shared" si="92"/>
        <v>7</v>
      </c>
      <c r="X329" s="6">
        <f t="shared" si="93"/>
        <v>0.63636363636363635</v>
      </c>
      <c r="Y329">
        <f t="shared" si="94"/>
        <v>3</v>
      </c>
      <c r="Z329" s="6">
        <f t="shared" si="95"/>
        <v>0.27272727272727271</v>
      </c>
      <c r="AA329">
        <f t="shared" si="96"/>
        <v>4</v>
      </c>
      <c r="AB329" s="6">
        <f t="shared" si="97"/>
        <v>0.36363636363636365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6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9</v>
      </c>
      <c r="H330" s="6">
        <f t="shared" si="82"/>
        <v>0.66666666666666663</v>
      </c>
      <c r="I330" s="6">
        <f t="shared" si="83"/>
        <v>0.1111111111111111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8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9</v>
      </c>
      <c r="Q330" s="6">
        <f t="shared" si="86"/>
        <v>0.88888888888888884</v>
      </c>
      <c r="R330" s="6">
        <f t="shared" si="87"/>
        <v>0.1111111111111111</v>
      </c>
      <c r="S330" s="6">
        <f t="shared" si="88"/>
        <v>0</v>
      </c>
      <c r="T330" s="6">
        <f t="shared" si="89"/>
        <v>0</v>
      </c>
      <c r="U330">
        <f t="shared" si="90"/>
        <v>6</v>
      </c>
      <c r="V330" s="6">
        <f t="shared" si="91"/>
        <v>0.66666666666666663</v>
      </c>
      <c r="W330">
        <f t="shared" si="92"/>
        <v>8</v>
      </c>
      <c r="X330" s="6">
        <f t="shared" si="93"/>
        <v>0.88888888888888884</v>
      </c>
      <c r="Y330">
        <f t="shared" si="94"/>
        <v>1</v>
      </c>
      <c r="Z330" s="6">
        <f t="shared" si="95"/>
        <v>0.1111111111111111</v>
      </c>
      <c r="AA330">
        <f t="shared" si="96"/>
        <v>1</v>
      </c>
      <c r="AB330" s="6">
        <f t="shared" si="97"/>
        <v>0.1111111111111111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9</v>
      </c>
      <c r="H331" s="6">
        <f t="shared" si="82"/>
        <v>0.22222222222222221</v>
      </c>
      <c r="I331" s="6">
        <f t="shared" si="83"/>
        <v>0.22222222222222221</v>
      </c>
      <c r="J331" s="6">
        <f t="shared" si="84"/>
        <v>0.1111111111111111</v>
      </c>
      <c r="K331" s="6">
        <f t="shared" si="85"/>
        <v>0.33333333333333331</v>
      </c>
      <c r="L331" s="69">
        <f>COUNTIFS('2way'!$M$3:$M$7690,"&gt;50%",'2way'!$Y$3:$Y$7690,"Y",'2way'!$Q$3:$Q$7690,"=" &amp;B331) +  COUNTIFS('2way'!$M$3:$M$7690,"&gt;50%",'2way'!$Y$3:$Y$7690,"Y",'2way'!$R$3:$R$7690,"=" &amp;B331)</f>
        <v>3</v>
      </c>
      <c r="M331" s="69">
        <f>COUNTIFS('2way'!$M$3:$M$7690,"&gt;50%",'2way'!$Y$3:$Y$7690,"N",'2way'!$Q$3:$Q$7690,"=" &amp;B331) +  COUNTIFS('2way'!$M$3:$M$7690,"&gt;50%",'2way'!$Y$3:$Y$7690,"N",'2way'!$R$3:$R$7690,"=" &amp;B331)</f>
        <v>3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9</v>
      </c>
      <c r="Q331" s="6">
        <f t="shared" si="86"/>
        <v>0.33333333333333331</v>
      </c>
      <c r="R331" s="6">
        <f t="shared" si="87"/>
        <v>0.33333333333333331</v>
      </c>
      <c r="S331" s="6">
        <f t="shared" si="88"/>
        <v>0</v>
      </c>
      <c r="T331" s="6">
        <f t="shared" si="89"/>
        <v>0.22222222222222221</v>
      </c>
      <c r="U331">
        <f t="shared" si="90"/>
        <v>3</v>
      </c>
      <c r="V331" s="6">
        <f t="shared" si="91"/>
        <v>0.33333333333333331</v>
      </c>
      <c r="W331">
        <f t="shared" si="92"/>
        <v>3</v>
      </c>
      <c r="X331" s="6">
        <f t="shared" si="93"/>
        <v>0.33333333333333331</v>
      </c>
      <c r="Y331">
        <f t="shared" si="94"/>
        <v>5</v>
      </c>
      <c r="Z331" s="6">
        <f t="shared" si="95"/>
        <v>0.55555555555555558</v>
      </c>
      <c r="AA331">
        <f t="shared" si="96"/>
        <v>5</v>
      </c>
      <c r="AB331" s="6">
        <f t="shared" si="97"/>
        <v>0.55555555555555558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9</v>
      </c>
      <c r="H332" s="6">
        <f t="shared" si="82"/>
        <v>0</v>
      </c>
      <c r="I332" s="6">
        <f t="shared" si="83"/>
        <v>0.1111111111111111</v>
      </c>
      <c r="J332" s="6">
        <f t="shared" si="84"/>
        <v>0</v>
      </c>
      <c r="K332" s="6">
        <f t="shared" si="85"/>
        <v>0.1111111111111111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9</v>
      </c>
      <c r="Q332" s="6">
        <f t="shared" si="86"/>
        <v>0.22222222222222221</v>
      </c>
      <c r="R332" s="6">
        <f t="shared" si="87"/>
        <v>0.22222222222222221</v>
      </c>
      <c r="S332" s="6">
        <f t="shared" si="88"/>
        <v>0</v>
      </c>
      <c r="T332" s="6">
        <f t="shared" si="89"/>
        <v>0.55555555555555558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0.22222222222222221</v>
      </c>
      <c r="Y332">
        <f t="shared" si="94"/>
        <v>2</v>
      </c>
      <c r="Z332" s="6">
        <f t="shared" si="95"/>
        <v>0.22222222222222221</v>
      </c>
      <c r="AA332">
        <f t="shared" si="96"/>
        <v>7</v>
      </c>
      <c r="AB332" s="6">
        <f t="shared" si="97"/>
        <v>0.77777777777777779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1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9</v>
      </c>
      <c r="H333" s="6">
        <f t="shared" si="82"/>
        <v>0.22222222222222221</v>
      </c>
      <c r="I333" s="6">
        <f t="shared" si="83"/>
        <v>0.33333333333333331</v>
      </c>
      <c r="J333" s="6">
        <f t="shared" si="84"/>
        <v>0.1111111111111111</v>
      </c>
      <c r="K333" s="6">
        <f t="shared" si="85"/>
        <v>0.33333333333333331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2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9</v>
      </c>
      <c r="Q333" s="6">
        <f t="shared" si="86"/>
        <v>0.55555555555555558</v>
      </c>
      <c r="R333" s="6">
        <f t="shared" si="87"/>
        <v>0.22222222222222221</v>
      </c>
      <c r="S333" s="6">
        <f t="shared" si="88"/>
        <v>0.22222222222222221</v>
      </c>
      <c r="T333" s="6">
        <f t="shared" si="89"/>
        <v>0</v>
      </c>
      <c r="U333">
        <f t="shared" si="90"/>
        <v>3</v>
      </c>
      <c r="V333" s="6">
        <f t="shared" si="91"/>
        <v>0.33333333333333331</v>
      </c>
      <c r="W333">
        <f t="shared" si="92"/>
        <v>7</v>
      </c>
      <c r="X333" s="6">
        <f t="shared" si="93"/>
        <v>0.77777777777777779</v>
      </c>
      <c r="Y333">
        <f t="shared" si="94"/>
        <v>6</v>
      </c>
      <c r="Z333" s="6">
        <f t="shared" si="95"/>
        <v>0.66666666666666663</v>
      </c>
      <c r="AA333">
        <f t="shared" si="96"/>
        <v>2</v>
      </c>
      <c r="AB333" s="6">
        <f t="shared" si="97"/>
        <v>0.22222222222222221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2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9</v>
      </c>
      <c r="H334" s="6">
        <f t="shared" si="82"/>
        <v>0.22222222222222221</v>
      </c>
      <c r="I334" s="6">
        <f t="shared" si="83"/>
        <v>0.1111111111111111</v>
      </c>
      <c r="J334" s="6">
        <f t="shared" si="84"/>
        <v>0.33333333333333331</v>
      </c>
      <c r="K334" s="6">
        <f t="shared" si="85"/>
        <v>0.33333333333333331</v>
      </c>
      <c r="L334" s="69">
        <f>COUNTIFS('2way'!$M$3:$M$7690,"&gt;50%",'2way'!$Y$3:$Y$7690,"Y",'2way'!$Q$3:$Q$7690,"=" &amp;B334) +  COUNTIFS('2way'!$M$3:$M$7690,"&gt;50%",'2way'!$Y$3:$Y$7690,"Y",'2way'!$R$3:$R$7690,"=" &amp;B334)</f>
        <v>3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9</v>
      </c>
      <c r="Q334" s="6">
        <f t="shared" si="86"/>
        <v>0.33333333333333331</v>
      </c>
      <c r="R334" s="6">
        <f t="shared" si="87"/>
        <v>0.1111111111111111</v>
      </c>
      <c r="S334" s="6">
        <f t="shared" si="88"/>
        <v>0.33333333333333331</v>
      </c>
      <c r="T334" s="6">
        <f t="shared" si="89"/>
        <v>0.22222222222222221</v>
      </c>
      <c r="U334">
        <f t="shared" si="90"/>
        <v>5</v>
      </c>
      <c r="V334" s="6">
        <f t="shared" si="91"/>
        <v>0.55555555555555558</v>
      </c>
      <c r="W334">
        <f t="shared" si="92"/>
        <v>6</v>
      </c>
      <c r="X334" s="6">
        <f t="shared" si="93"/>
        <v>0.66666666666666663</v>
      </c>
      <c r="Y334">
        <f t="shared" si="94"/>
        <v>4</v>
      </c>
      <c r="Z334" s="6">
        <f t="shared" si="95"/>
        <v>0.44444444444444442</v>
      </c>
      <c r="AA334">
        <f t="shared" si="96"/>
        <v>3</v>
      </c>
      <c r="AB334" s="6">
        <f t="shared" si="97"/>
        <v>0.33333333333333331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1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9</v>
      </c>
      <c r="H335" s="6">
        <f t="shared" si="82"/>
        <v>0.1111111111111111</v>
      </c>
      <c r="I335" s="6">
        <f t="shared" si="83"/>
        <v>0</v>
      </c>
      <c r="J335" s="6">
        <f t="shared" si="84"/>
        <v>0.1111111111111111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2</v>
      </c>
      <c r="M335" s="69">
        <f>COUNTIFS('2way'!$M$3:$M$7690,"&gt;50%",'2way'!$Y$3:$Y$7690,"N",'2way'!$Q$3:$Q$7690,"=" &amp;B335) +  COUNTIFS('2way'!$M$3:$M$7690,"&gt;50%",'2way'!$Y$3:$Y$7690,"N",'2way'!$R$3:$R$7690,"=" &amp;B335)</f>
        <v>3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9</v>
      </c>
      <c r="Q335" s="6">
        <f t="shared" si="86"/>
        <v>0.22222222222222221</v>
      </c>
      <c r="R335" s="6">
        <f t="shared" si="87"/>
        <v>0.33333333333333331</v>
      </c>
      <c r="S335" s="6">
        <f t="shared" si="88"/>
        <v>0.1111111111111111</v>
      </c>
      <c r="T335" s="6">
        <f t="shared" si="89"/>
        <v>0.33333333333333331</v>
      </c>
      <c r="U335">
        <f t="shared" si="90"/>
        <v>2</v>
      </c>
      <c r="V335" s="6">
        <f t="shared" si="91"/>
        <v>0.22222222222222221</v>
      </c>
      <c r="W335">
        <f t="shared" si="92"/>
        <v>3</v>
      </c>
      <c r="X335" s="6">
        <f t="shared" si="93"/>
        <v>0.33333333333333331</v>
      </c>
      <c r="Y335">
        <f t="shared" si="94"/>
        <v>0</v>
      </c>
      <c r="Z335" s="6">
        <f t="shared" si="95"/>
        <v>0</v>
      </c>
      <c r="AA335">
        <f t="shared" si="96"/>
        <v>6</v>
      </c>
      <c r="AB335" s="6">
        <f t="shared" si="97"/>
        <v>0.66666666666666663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3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1</v>
      </c>
      <c r="G336">
        <f>COUNTIF('2way'!$Q$3:$Q$7690,"=" &amp;B336) + COUNTIF('2way'!$R$3:$R$7690,"=" &amp;B336)</f>
        <v>9</v>
      </c>
      <c r="H336" s="6">
        <f t="shared" si="82"/>
        <v>0.33333333333333331</v>
      </c>
      <c r="I336" s="6">
        <f t="shared" si="83"/>
        <v>0</v>
      </c>
      <c r="J336" s="6">
        <f t="shared" si="84"/>
        <v>0.44444444444444442</v>
      </c>
      <c r="K336" s="6">
        <f t="shared" si="85"/>
        <v>0.1111111111111111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2</v>
      </c>
      <c r="P336">
        <f>COUNTIF('2way'!$Q$3:$Q$7690,"=" &amp;B336) + COUNTIF('2way'!$R$3:$R$7690,"=" &amp;B336)</f>
        <v>9</v>
      </c>
      <c r="Q336" s="6">
        <f t="shared" si="86"/>
        <v>0.22222222222222221</v>
      </c>
      <c r="R336" s="6">
        <f t="shared" si="87"/>
        <v>0.22222222222222221</v>
      </c>
      <c r="S336" s="6">
        <f t="shared" si="88"/>
        <v>0.33333333333333331</v>
      </c>
      <c r="T336" s="6">
        <f t="shared" si="89"/>
        <v>0.22222222222222221</v>
      </c>
      <c r="U336">
        <f t="shared" si="90"/>
        <v>7</v>
      </c>
      <c r="V336" s="6">
        <f t="shared" si="91"/>
        <v>0.77777777777777779</v>
      </c>
      <c r="W336">
        <f t="shared" si="92"/>
        <v>5</v>
      </c>
      <c r="X336" s="6">
        <f t="shared" si="93"/>
        <v>0.55555555555555558</v>
      </c>
      <c r="Y336">
        <f t="shared" si="94"/>
        <v>1</v>
      </c>
      <c r="Z336" s="6">
        <f t="shared" si="95"/>
        <v>0.1111111111111111</v>
      </c>
      <c r="AA336">
        <f t="shared" si="96"/>
        <v>4</v>
      </c>
      <c r="AB336" s="6">
        <f t="shared" si="97"/>
        <v>0.44444444444444442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9</v>
      </c>
      <c r="H337" s="6">
        <f t="shared" si="82"/>
        <v>0.22222222222222221</v>
      </c>
      <c r="I337" s="6">
        <f t="shared" si="83"/>
        <v>0.22222222222222221</v>
      </c>
      <c r="J337" s="6">
        <f t="shared" si="84"/>
        <v>0.22222222222222221</v>
      </c>
      <c r="K337" s="6">
        <f t="shared" si="85"/>
        <v>0.33333333333333331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9</v>
      </c>
      <c r="Q337" s="6">
        <f t="shared" si="86"/>
        <v>0.1111111111111111</v>
      </c>
      <c r="R337" s="6">
        <f t="shared" si="87"/>
        <v>0.1111111111111111</v>
      </c>
      <c r="S337" s="6">
        <f t="shared" si="88"/>
        <v>0.33333333333333331</v>
      </c>
      <c r="T337" s="6">
        <f t="shared" si="89"/>
        <v>0.44444444444444442</v>
      </c>
      <c r="U337">
        <f t="shared" si="90"/>
        <v>4</v>
      </c>
      <c r="V337" s="6">
        <f t="shared" si="91"/>
        <v>0.44444444444444442</v>
      </c>
      <c r="W337">
        <f t="shared" si="92"/>
        <v>4</v>
      </c>
      <c r="X337" s="6">
        <f t="shared" si="93"/>
        <v>0.44444444444444442</v>
      </c>
      <c r="Y337">
        <f t="shared" si="94"/>
        <v>5</v>
      </c>
      <c r="Z337" s="6">
        <f t="shared" si="95"/>
        <v>0.55555555555555558</v>
      </c>
      <c r="AA337">
        <f t="shared" si="96"/>
        <v>5</v>
      </c>
      <c r="AB337" s="6">
        <f t="shared" si="97"/>
        <v>0.55555555555555558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4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9</v>
      </c>
      <c r="H338" s="6">
        <f t="shared" si="82"/>
        <v>0.1111111111111111</v>
      </c>
      <c r="I338" s="6">
        <f t="shared" si="83"/>
        <v>0.22222222222222221</v>
      </c>
      <c r="J338" s="6">
        <f t="shared" si="84"/>
        <v>0.44444444444444442</v>
      </c>
      <c r="K338" s="6">
        <f t="shared" si="85"/>
        <v>0.22222222222222221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3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9</v>
      </c>
      <c r="Q338" s="6">
        <f t="shared" si="86"/>
        <v>0.22222222222222221</v>
      </c>
      <c r="R338" s="6">
        <f t="shared" si="87"/>
        <v>0.33333333333333331</v>
      </c>
      <c r="S338" s="6">
        <f t="shared" si="88"/>
        <v>0.33333333333333331</v>
      </c>
      <c r="T338" s="6">
        <f t="shared" si="89"/>
        <v>0</v>
      </c>
      <c r="U338">
        <f t="shared" si="90"/>
        <v>5</v>
      </c>
      <c r="V338" s="6">
        <f t="shared" si="91"/>
        <v>0.55555555555555558</v>
      </c>
      <c r="W338">
        <f t="shared" si="92"/>
        <v>5</v>
      </c>
      <c r="X338" s="6">
        <f t="shared" si="93"/>
        <v>0.55555555555555558</v>
      </c>
      <c r="Y338">
        <f t="shared" si="94"/>
        <v>4</v>
      </c>
      <c r="Z338" s="6">
        <f t="shared" si="95"/>
        <v>0.44444444444444442</v>
      </c>
      <c r="AA338">
        <f t="shared" si="96"/>
        <v>3</v>
      </c>
      <c r="AB338" s="6">
        <f t="shared" si="97"/>
        <v>0.33333333333333331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2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9</v>
      </c>
      <c r="H339" s="6">
        <f t="shared" si="82"/>
        <v>0</v>
      </c>
      <c r="I339" s="6">
        <f t="shared" si="83"/>
        <v>0</v>
      </c>
      <c r="J339" s="6">
        <f t="shared" si="84"/>
        <v>0.22222222222222221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4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9</v>
      </c>
      <c r="Q339" s="6">
        <f t="shared" si="86"/>
        <v>0.22222222222222221</v>
      </c>
      <c r="R339" s="6">
        <f t="shared" si="87"/>
        <v>0.33333333333333331</v>
      </c>
      <c r="S339" s="6">
        <f t="shared" si="88"/>
        <v>0.44444444444444442</v>
      </c>
      <c r="T339" s="6">
        <f t="shared" si="89"/>
        <v>0</v>
      </c>
      <c r="U339">
        <f t="shared" si="90"/>
        <v>2</v>
      </c>
      <c r="V339" s="6">
        <f t="shared" si="91"/>
        <v>0.22222222222222221</v>
      </c>
      <c r="W339">
        <f t="shared" si="92"/>
        <v>6</v>
      </c>
      <c r="X339" s="6">
        <f t="shared" si="93"/>
        <v>0.66666666666666663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0.33333333333333331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4</v>
      </c>
      <c r="G340">
        <f>COUNTIF('2way'!$Q$3:$Q$7690,"=" &amp;B340) + COUNTIF('2way'!$R$3:$R$7690,"=" &amp;B340)</f>
        <v>9</v>
      </c>
      <c r="H340" s="6">
        <f t="shared" si="82"/>
        <v>0</v>
      </c>
      <c r="I340" s="6">
        <f t="shared" si="83"/>
        <v>0</v>
      </c>
      <c r="J340" s="6">
        <f t="shared" si="84"/>
        <v>0.22222222222222221</v>
      </c>
      <c r="K340" s="6">
        <f t="shared" si="85"/>
        <v>0.44444444444444442</v>
      </c>
      <c r="L340" s="69">
        <f>COUNTIFS('2way'!$M$3:$M$7690,"&gt;50%",'2way'!$Y$3:$Y$7690,"Y",'2way'!$Q$3:$Q$7690,"=" &amp;B340) +  COUNTIFS('2way'!$M$3:$M$7690,"&gt;50%",'2way'!$Y$3:$Y$7690,"Y",'2way'!$R$3:$R$7690,"=" &amp;B340)</f>
        <v>4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9</v>
      </c>
      <c r="Q340" s="6">
        <f t="shared" si="86"/>
        <v>0.44444444444444442</v>
      </c>
      <c r="R340" s="6">
        <f t="shared" si="87"/>
        <v>0.1111111111111111</v>
      </c>
      <c r="S340" s="6">
        <f t="shared" si="88"/>
        <v>0.33333333333333331</v>
      </c>
      <c r="T340" s="6">
        <f t="shared" si="89"/>
        <v>0.1111111111111111</v>
      </c>
      <c r="U340">
        <f t="shared" si="90"/>
        <v>2</v>
      </c>
      <c r="V340" s="6">
        <f t="shared" si="91"/>
        <v>0.22222222222222221</v>
      </c>
      <c r="W340">
        <f t="shared" si="92"/>
        <v>7</v>
      </c>
      <c r="X340" s="6">
        <f t="shared" si="93"/>
        <v>0.77777777777777779</v>
      </c>
      <c r="Y340">
        <f t="shared" si="94"/>
        <v>4</v>
      </c>
      <c r="Z340" s="6">
        <f t="shared" si="95"/>
        <v>0.44444444444444442</v>
      </c>
      <c r="AA340">
        <f t="shared" si="96"/>
        <v>2</v>
      </c>
      <c r="AB340" s="6">
        <f t="shared" si="97"/>
        <v>0.22222222222222221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3</v>
      </c>
      <c r="G341">
        <f>COUNTIF('2way'!$Q$3:$Q$7690,"=" &amp;B341) + COUNTIF('2way'!$R$3:$R$7690,"=" &amp;B341)</f>
        <v>9</v>
      </c>
      <c r="H341" s="6">
        <f t="shared" si="82"/>
        <v>0.1111111111111111</v>
      </c>
      <c r="I341" s="6">
        <f t="shared" si="83"/>
        <v>0.22222222222222221</v>
      </c>
      <c r="J341" s="6">
        <f t="shared" si="84"/>
        <v>0.22222222222222221</v>
      </c>
      <c r="K341" s="6">
        <f t="shared" si="85"/>
        <v>0.33333333333333331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9</v>
      </c>
      <c r="Q341" s="6">
        <f t="shared" si="86"/>
        <v>0.44444444444444442</v>
      </c>
      <c r="R341" s="6">
        <f t="shared" si="87"/>
        <v>0.33333333333333331</v>
      </c>
      <c r="S341" s="6">
        <f t="shared" si="88"/>
        <v>0.1111111111111111</v>
      </c>
      <c r="T341" s="6">
        <f t="shared" si="89"/>
        <v>0.1111111111111111</v>
      </c>
      <c r="U341">
        <f t="shared" si="90"/>
        <v>3</v>
      </c>
      <c r="V341" s="6">
        <f t="shared" si="91"/>
        <v>0.33333333333333331</v>
      </c>
      <c r="W341">
        <f t="shared" si="92"/>
        <v>5</v>
      </c>
      <c r="X341" s="6">
        <f t="shared" si="93"/>
        <v>0.55555555555555558</v>
      </c>
      <c r="Y341">
        <f t="shared" si="94"/>
        <v>5</v>
      </c>
      <c r="Z341" s="6">
        <f t="shared" si="95"/>
        <v>0.55555555555555558</v>
      </c>
      <c r="AA341">
        <f t="shared" si="96"/>
        <v>4</v>
      </c>
      <c r="AB341" s="6">
        <f t="shared" si="97"/>
        <v>0.44444444444444442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5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9</v>
      </c>
      <c r="H342" s="6">
        <f t="shared" si="82"/>
        <v>0.55555555555555558</v>
      </c>
      <c r="I342" s="6">
        <f t="shared" si="83"/>
        <v>0.1111111111111111</v>
      </c>
      <c r="J342" s="6">
        <f t="shared" si="84"/>
        <v>0.1111111111111111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5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9</v>
      </c>
      <c r="Q342" s="6">
        <f t="shared" si="86"/>
        <v>0.55555555555555558</v>
      </c>
      <c r="R342" s="6">
        <f t="shared" si="87"/>
        <v>0</v>
      </c>
      <c r="S342" s="6">
        <f t="shared" si="88"/>
        <v>0.22222222222222221</v>
      </c>
      <c r="T342" s="6">
        <f t="shared" si="89"/>
        <v>0.22222222222222221</v>
      </c>
      <c r="U342">
        <f t="shared" si="90"/>
        <v>6</v>
      </c>
      <c r="V342" s="6">
        <f t="shared" si="91"/>
        <v>0.66666666666666663</v>
      </c>
      <c r="W342">
        <f t="shared" si="92"/>
        <v>7</v>
      </c>
      <c r="X342" s="6">
        <f t="shared" si="93"/>
        <v>0.77777777777777779</v>
      </c>
      <c r="Y342">
        <f t="shared" si="94"/>
        <v>1</v>
      </c>
      <c r="Z342" s="6">
        <f t="shared" si="95"/>
        <v>0.1111111111111111</v>
      </c>
      <c r="AA342">
        <f t="shared" si="96"/>
        <v>2</v>
      </c>
      <c r="AB342" s="6">
        <f t="shared" si="97"/>
        <v>0.22222222222222221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9</v>
      </c>
      <c r="H343" s="6">
        <f t="shared" si="82"/>
        <v>0</v>
      </c>
      <c r="I343" s="6">
        <f t="shared" si="83"/>
        <v>0.1111111111111111</v>
      </c>
      <c r="J343" s="6">
        <f t="shared" si="84"/>
        <v>0.44444444444444442</v>
      </c>
      <c r="K343" s="6">
        <f t="shared" si="85"/>
        <v>0.22222222222222221</v>
      </c>
      <c r="L343" s="69">
        <f>COUNTIFS('2way'!$M$3:$M$7690,"&gt;50%",'2way'!$Y$3:$Y$7690,"Y",'2way'!$Q$3:$Q$7690,"=" &amp;B343) +  COUNTIFS('2way'!$M$3:$M$7690,"&gt;50%",'2way'!$Y$3:$Y$7690,"Y",'2way'!$R$3:$R$7690,"=" &amp;B343)</f>
        <v>2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9</v>
      </c>
      <c r="Q343" s="6">
        <f t="shared" si="86"/>
        <v>0.22222222222222221</v>
      </c>
      <c r="R343" s="6">
        <f t="shared" si="87"/>
        <v>0.44444444444444442</v>
      </c>
      <c r="S343" s="6">
        <f t="shared" si="88"/>
        <v>0.22222222222222221</v>
      </c>
      <c r="T343" s="6">
        <f t="shared" si="89"/>
        <v>0.1111111111111111</v>
      </c>
      <c r="U343">
        <f t="shared" si="90"/>
        <v>4</v>
      </c>
      <c r="V343" s="6">
        <f t="shared" si="91"/>
        <v>0.44444444444444442</v>
      </c>
      <c r="W343">
        <f t="shared" si="92"/>
        <v>4</v>
      </c>
      <c r="X343" s="6">
        <f t="shared" si="93"/>
        <v>0.44444444444444442</v>
      </c>
      <c r="Y343">
        <f t="shared" si="94"/>
        <v>3</v>
      </c>
      <c r="Z343" s="6">
        <f t="shared" si="95"/>
        <v>0.33333333333333331</v>
      </c>
      <c r="AA343">
        <f t="shared" si="96"/>
        <v>5</v>
      </c>
      <c r="AB343" s="6">
        <f t="shared" si="97"/>
        <v>0.55555555555555558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9</v>
      </c>
      <c r="H344" s="6">
        <f t="shared" si="82"/>
        <v>0.22222222222222221</v>
      </c>
      <c r="I344" s="6">
        <f t="shared" si="83"/>
        <v>0</v>
      </c>
      <c r="J344" s="6">
        <f t="shared" si="84"/>
        <v>0.44444444444444442</v>
      </c>
      <c r="K344" s="6">
        <f t="shared" si="85"/>
        <v>0.22222222222222221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9</v>
      </c>
      <c r="Q344" s="6">
        <f t="shared" si="86"/>
        <v>0.33333333333333331</v>
      </c>
      <c r="R344" s="6">
        <f t="shared" si="87"/>
        <v>0.1111111111111111</v>
      </c>
      <c r="S344" s="6">
        <f t="shared" si="88"/>
        <v>0.33333333333333331</v>
      </c>
      <c r="T344" s="6">
        <f t="shared" si="89"/>
        <v>0.22222222222222221</v>
      </c>
      <c r="U344">
        <f t="shared" si="90"/>
        <v>6</v>
      </c>
      <c r="V344" s="6">
        <f t="shared" si="91"/>
        <v>0.66666666666666663</v>
      </c>
      <c r="W344">
        <f t="shared" si="92"/>
        <v>6</v>
      </c>
      <c r="X344" s="6">
        <f t="shared" si="93"/>
        <v>0.66666666666666663</v>
      </c>
      <c r="Y344">
        <f t="shared" si="94"/>
        <v>2</v>
      </c>
      <c r="Z344" s="6">
        <f t="shared" si="95"/>
        <v>0.22222222222222221</v>
      </c>
      <c r="AA344">
        <f t="shared" si="96"/>
        <v>3</v>
      </c>
      <c r="AB344" s="6">
        <f t="shared" si="97"/>
        <v>0.33333333333333331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1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9</v>
      </c>
      <c r="H345" s="6">
        <f t="shared" si="82"/>
        <v>0</v>
      </c>
      <c r="I345" s="6">
        <f t="shared" si="83"/>
        <v>0.1111111111111111</v>
      </c>
      <c r="J345" s="6">
        <f t="shared" si="84"/>
        <v>0.22222222222222221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1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9</v>
      </c>
      <c r="Q345" s="6">
        <f t="shared" si="86"/>
        <v>0.1111111111111111</v>
      </c>
      <c r="R345" s="6">
        <f t="shared" si="87"/>
        <v>0.1111111111111111</v>
      </c>
      <c r="S345" s="6">
        <f t="shared" si="88"/>
        <v>0.44444444444444442</v>
      </c>
      <c r="T345" s="6">
        <f t="shared" si="89"/>
        <v>0.33333333333333331</v>
      </c>
      <c r="U345">
        <f t="shared" si="90"/>
        <v>2</v>
      </c>
      <c r="V345" s="6">
        <f t="shared" si="91"/>
        <v>0.22222222222222221</v>
      </c>
      <c r="W345">
        <f t="shared" si="92"/>
        <v>5</v>
      </c>
      <c r="X345" s="6">
        <f t="shared" si="93"/>
        <v>0.55555555555555558</v>
      </c>
      <c r="Y345">
        <f t="shared" si="94"/>
        <v>4</v>
      </c>
      <c r="Z345" s="6">
        <f t="shared" si="95"/>
        <v>0.44444444444444442</v>
      </c>
      <c r="AA345">
        <f t="shared" si="96"/>
        <v>4</v>
      </c>
      <c r="AB345" s="6">
        <f t="shared" si="97"/>
        <v>0.44444444444444442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9</v>
      </c>
      <c r="H346" s="6">
        <f t="shared" si="82"/>
        <v>0.33333333333333331</v>
      </c>
      <c r="I346" s="6">
        <f t="shared" si="83"/>
        <v>0.22222222222222221</v>
      </c>
      <c r="J346" s="6">
        <f t="shared" si="84"/>
        <v>0.1111111111111111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4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9</v>
      </c>
      <c r="Q346" s="6">
        <f t="shared" si="86"/>
        <v>0.44444444444444442</v>
      </c>
      <c r="R346" s="6">
        <f t="shared" si="87"/>
        <v>0.55555555555555558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0.44444444444444442</v>
      </c>
      <c r="W346">
        <f t="shared" si="92"/>
        <v>4</v>
      </c>
      <c r="X346" s="6">
        <f t="shared" si="93"/>
        <v>0.44444444444444442</v>
      </c>
      <c r="Y346">
        <f t="shared" si="94"/>
        <v>2</v>
      </c>
      <c r="Z346" s="6">
        <f t="shared" si="95"/>
        <v>0.22222222222222221</v>
      </c>
      <c r="AA346">
        <f t="shared" si="96"/>
        <v>5</v>
      </c>
      <c r="AB346" s="6">
        <f t="shared" si="97"/>
        <v>0.55555555555555558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1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9</v>
      </c>
      <c r="H347" s="6">
        <f t="shared" si="82"/>
        <v>0.1111111111111111</v>
      </c>
      <c r="I347" s="6">
        <f t="shared" si="83"/>
        <v>0.22222222222222221</v>
      </c>
      <c r="J347" s="6">
        <f t="shared" si="84"/>
        <v>0.1111111111111111</v>
      </c>
      <c r="K347" s="6">
        <f t="shared" si="85"/>
        <v>0.33333333333333331</v>
      </c>
      <c r="L347" s="69">
        <f>COUNTIFS('2way'!$M$3:$M$7690,"&gt;50%",'2way'!$Y$3:$Y$7690,"Y",'2way'!$Q$3:$Q$7690,"=" &amp;B347) +  COUNTIFS('2way'!$M$3:$M$7690,"&gt;50%",'2way'!$Y$3:$Y$7690,"Y",'2way'!$R$3:$R$7690,"=" &amp;B347)</f>
        <v>2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9</v>
      </c>
      <c r="Q347" s="6">
        <f t="shared" si="86"/>
        <v>0.22222222222222221</v>
      </c>
      <c r="R347" s="6">
        <f t="shared" si="87"/>
        <v>0</v>
      </c>
      <c r="S347" s="6">
        <f t="shared" si="88"/>
        <v>0.44444444444444442</v>
      </c>
      <c r="T347" s="6">
        <f t="shared" si="89"/>
        <v>0.33333333333333331</v>
      </c>
      <c r="U347">
        <f t="shared" si="90"/>
        <v>2</v>
      </c>
      <c r="V347" s="6">
        <f t="shared" si="91"/>
        <v>0.22222222222222221</v>
      </c>
      <c r="W347">
        <f t="shared" si="92"/>
        <v>6</v>
      </c>
      <c r="X347" s="6">
        <f t="shared" si="93"/>
        <v>0.66666666666666663</v>
      </c>
      <c r="Y347">
        <f t="shared" si="94"/>
        <v>5</v>
      </c>
      <c r="Z347" s="6">
        <f t="shared" si="95"/>
        <v>0.55555555555555558</v>
      </c>
      <c r="AA347">
        <f t="shared" si="96"/>
        <v>3</v>
      </c>
      <c r="AB347" s="6">
        <f t="shared" si="97"/>
        <v>0.33333333333333331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3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9</v>
      </c>
      <c r="H348" s="6">
        <f t="shared" si="82"/>
        <v>0.33333333333333331</v>
      </c>
      <c r="I348" s="6">
        <f t="shared" si="83"/>
        <v>0</v>
      </c>
      <c r="J348" s="6">
        <f t="shared" si="84"/>
        <v>0.22222222222222221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5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9</v>
      </c>
      <c r="Q348" s="6">
        <f t="shared" si="86"/>
        <v>0.55555555555555558</v>
      </c>
      <c r="R348" s="6">
        <f t="shared" si="87"/>
        <v>0.33333333333333331</v>
      </c>
      <c r="S348" s="6">
        <f t="shared" si="88"/>
        <v>0</v>
      </c>
      <c r="T348" s="6">
        <f t="shared" si="89"/>
        <v>0.1111111111111111</v>
      </c>
      <c r="U348">
        <f t="shared" si="90"/>
        <v>5</v>
      </c>
      <c r="V348" s="6">
        <f t="shared" si="91"/>
        <v>0.55555555555555558</v>
      </c>
      <c r="W348">
        <f t="shared" si="92"/>
        <v>5</v>
      </c>
      <c r="X348" s="6">
        <f t="shared" si="93"/>
        <v>0.55555555555555558</v>
      </c>
      <c r="Y348">
        <f t="shared" si="94"/>
        <v>3</v>
      </c>
      <c r="Z348" s="6">
        <f t="shared" si="95"/>
        <v>0.33333333333333331</v>
      </c>
      <c r="AA348">
        <f t="shared" si="96"/>
        <v>4</v>
      </c>
      <c r="AB348" s="6">
        <f t="shared" si="97"/>
        <v>0.44444444444444442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4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9</v>
      </c>
      <c r="H349" s="6">
        <f t="shared" si="82"/>
        <v>0.44444444444444442</v>
      </c>
      <c r="I349" s="6">
        <f t="shared" si="83"/>
        <v>0.1111111111111111</v>
      </c>
      <c r="J349" s="6">
        <f t="shared" si="84"/>
        <v>0.1111111111111111</v>
      </c>
      <c r="K349" s="6">
        <f t="shared" si="85"/>
        <v>0.22222222222222221</v>
      </c>
      <c r="L349" s="69">
        <f>COUNTIFS('2way'!$M$3:$M$7690,"&gt;50%",'2way'!$Y$3:$Y$7690,"Y",'2way'!$Q$3:$Q$7690,"=" &amp;B349) +  COUNTIFS('2way'!$M$3:$M$7690,"&gt;50%",'2way'!$Y$3:$Y$7690,"Y",'2way'!$R$3:$R$7690,"=" &amp;B349)</f>
        <v>6</v>
      </c>
      <c r="M349" s="69">
        <f>COUNTIFS('2way'!$M$3:$M$7690,"&gt;50%",'2way'!$Y$3:$Y$7690,"N",'2way'!$Q$3:$Q$7690,"=" &amp;B349) +  COUNTIFS('2way'!$M$3:$M$7690,"&gt;50%",'2way'!$Y$3:$Y$7690,"N",'2way'!$R$3:$R$7690,"=" &amp;B349)</f>
        <v>3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9</v>
      </c>
      <c r="Q349" s="6">
        <f t="shared" si="86"/>
        <v>0.66666666666666663</v>
      </c>
      <c r="R349" s="6">
        <f t="shared" si="87"/>
        <v>0.33333333333333331</v>
      </c>
      <c r="S349" s="6">
        <f t="shared" si="88"/>
        <v>0</v>
      </c>
      <c r="T349" s="6">
        <f t="shared" si="89"/>
        <v>0</v>
      </c>
      <c r="U349">
        <f t="shared" si="90"/>
        <v>5</v>
      </c>
      <c r="V349" s="6">
        <f t="shared" si="91"/>
        <v>0.55555555555555558</v>
      </c>
      <c r="W349">
        <f t="shared" si="92"/>
        <v>6</v>
      </c>
      <c r="X349" s="6">
        <f t="shared" si="93"/>
        <v>0.66666666666666663</v>
      </c>
      <c r="Y349">
        <f t="shared" si="94"/>
        <v>3</v>
      </c>
      <c r="Z349" s="6">
        <f t="shared" si="95"/>
        <v>0.33333333333333331</v>
      </c>
      <c r="AA349">
        <f t="shared" si="96"/>
        <v>3</v>
      </c>
      <c r="AB349" s="6">
        <f t="shared" si="97"/>
        <v>0.33333333333333331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1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4</v>
      </c>
      <c r="G350">
        <f>COUNTIF('2way'!$Q$3:$Q$7690,"=" &amp;B350) + COUNTIF('2way'!$R$3:$R$7690,"=" &amp;B350)</f>
        <v>6</v>
      </c>
      <c r="H350" s="6">
        <f t="shared" si="82"/>
        <v>0.16666666666666666</v>
      </c>
      <c r="I350" s="6">
        <f t="shared" si="83"/>
        <v>0.16666666666666666</v>
      </c>
      <c r="J350" s="6">
        <f t="shared" si="84"/>
        <v>0</v>
      </c>
      <c r="K350" s="6">
        <f t="shared" si="85"/>
        <v>0.66666666666666663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5</v>
      </c>
      <c r="P350">
        <f>COUNTIF('2way'!$Q$3:$Q$7690,"=" &amp;B350) + COUNTIF('2way'!$R$3:$R$7690,"=" &amp;B350)</f>
        <v>6</v>
      </c>
      <c r="Q350" s="6">
        <f t="shared" si="86"/>
        <v>0</v>
      </c>
      <c r="R350" s="6">
        <f t="shared" si="87"/>
        <v>0</v>
      </c>
      <c r="S350" s="6">
        <f t="shared" si="88"/>
        <v>0.16666666666666666</v>
      </c>
      <c r="T350" s="6">
        <f t="shared" si="89"/>
        <v>0.83333333333333337</v>
      </c>
      <c r="U350">
        <f t="shared" si="90"/>
        <v>1</v>
      </c>
      <c r="V350" s="6">
        <f t="shared" si="91"/>
        <v>0.16666666666666666</v>
      </c>
      <c r="W350">
        <f t="shared" si="92"/>
        <v>1</v>
      </c>
      <c r="X350" s="6">
        <f t="shared" si="93"/>
        <v>0.16666666666666666</v>
      </c>
      <c r="Y350">
        <f t="shared" si="94"/>
        <v>5</v>
      </c>
      <c r="Z350" s="6">
        <f t="shared" si="95"/>
        <v>0.83333333333333337</v>
      </c>
      <c r="AA350">
        <f t="shared" si="96"/>
        <v>5</v>
      </c>
      <c r="AB350" s="6">
        <f t="shared" si="97"/>
        <v>0.83333333333333337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3</v>
      </c>
      <c r="G351">
        <f>COUNTIF('2way'!$Q$3:$Q$7690,"=" &amp;B351) + COUNTIF('2way'!$R$3:$R$7690,"=" &amp;B351)</f>
        <v>6</v>
      </c>
      <c r="H351" s="6">
        <f t="shared" si="82"/>
        <v>0</v>
      </c>
      <c r="I351" s="6">
        <f t="shared" si="83"/>
        <v>0.16666666666666666</v>
      </c>
      <c r="J351" s="6">
        <f t="shared" si="84"/>
        <v>0.33333333333333331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3</v>
      </c>
      <c r="O351" s="69">
        <f>COUNTIFS('2way'!$N$3:$N$7690,"&gt;50%",'2way'!$Y$3:$Y$7690,"Y",'2way'!$Q$3:$Q$7690,"=" &amp;B351) +  COUNTIFS('2way'!$N$3:$N$7690,"&gt;50%",'2way'!$Y$3:$Y$7690,"Y",'2way'!$R$3:$R$7690,"=" &amp;B351)</f>
        <v>3</v>
      </c>
      <c r="P351">
        <f>COUNTIF('2way'!$Q$3:$Q$7690,"=" &amp;B351) + COUNTIF('2way'!$R$3:$R$7690,"=" &amp;B351)</f>
        <v>6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0.33333333333333331</v>
      </c>
      <c r="W351">
        <f t="shared" si="92"/>
        <v>3</v>
      </c>
      <c r="X351" s="6">
        <f t="shared" si="93"/>
        <v>0.5</v>
      </c>
      <c r="Y351">
        <f t="shared" si="94"/>
        <v>4</v>
      </c>
      <c r="Z351" s="6">
        <f t="shared" si="95"/>
        <v>0.66666666666666663</v>
      </c>
      <c r="AA351">
        <f t="shared" si="96"/>
        <v>3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6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1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6</v>
      </c>
      <c r="Q352" s="6">
        <f t="shared" si="86"/>
        <v>0.16666666666666666</v>
      </c>
      <c r="R352" s="6">
        <f t="shared" si="87"/>
        <v>0</v>
      </c>
      <c r="S352" s="6">
        <f t="shared" si="88"/>
        <v>0</v>
      </c>
      <c r="T352" s="6">
        <f t="shared" si="89"/>
        <v>0.83333333333333337</v>
      </c>
      <c r="U352">
        <f t="shared" si="90"/>
        <v>0</v>
      </c>
      <c r="V352" s="6">
        <f t="shared" si="91"/>
        <v>0</v>
      </c>
      <c r="W352">
        <f t="shared" si="92"/>
        <v>1</v>
      </c>
      <c r="X352" s="6">
        <f t="shared" si="93"/>
        <v>0.16666666666666666</v>
      </c>
      <c r="Y352">
        <f t="shared" si="94"/>
        <v>6</v>
      </c>
      <c r="Z352" s="6">
        <f t="shared" si="95"/>
        <v>1</v>
      </c>
      <c r="AA352">
        <f t="shared" si="96"/>
        <v>5</v>
      </c>
      <c r="AB352" s="6">
        <f t="shared" si="97"/>
        <v>0.83333333333333337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2</v>
      </c>
      <c r="G353">
        <f>COUNTIF('2way'!$Q$3:$Q$7690,"=" &amp;B353) + COUNTIF('2way'!$R$3:$R$7690,"=" &amp;B353)</f>
        <v>6</v>
      </c>
      <c r="H353" s="6">
        <f t="shared" si="82"/>
        <v>0</v>
      </c>
      <c r="I353" s="6">
        <f t="shared" si="83"/>
        <v>0</v>
      </c>
      <c r="J353" s="6">
        <f t="shared" si="84"/>
        <v>0.5</v>
      </c>
      <c r="K353" s="6">
        <f t="shared" si="85"/>
        <v>0.33333333333333331</v>
      </c>
      <c r="L353" s="69">
        <f>COUNTIFS('2way'!$M$3:$M$7690,"&gt;50%",'2way'!$Y$3:$Y$7690,"Y",'2way'!$Q$3:$Q$7690,"=" &amp;B353) +  COUNTIFS('2way'!$M$3:$M$7690,"&gt;50%",'2way'!$Y$3:$Y$7690,"Y",'2way'!$R$3:$R$7690,"=" &amp;B353)</f>
        <v>1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6</v>
      </c>
      <c r="Q353" s="6">
        <f t="shared" si="86"/>
        <v>0.16666666666666666</v>
      </c>
      <c r="R353" s="6">
        <f t="shared" si="87"/>
        <v>0.16666666666666666</v>
      </c>
      <c r="S353" s="6">
        <f t="shared" si="88"/>
        <v>0.33333333333333331</v>
      </c>
      <c r="T353" s="6">
        <f t="shared" si="89"/>
        <v>0.33333333333333331</v>
      </c>
      <c r="U353">
        <f t="shared" si="90"/>
        <v>3</v>
      </c>
      <c r="V353" s="6">
        <f t="shared" si="91"/>
        <v>0.5</v>
      </c>
      <c r="W353">
        <f t="shared" si="92"/>
        <v>3</v>
      </c>
      <c r="X353" s="6">
        <f t="shared" si="93"/>
        <v>0.5</v>
      </c>
      <c r="Y353">
        <f t="shared" si="94"/>
        <v>2</v>
      </c>
      <c r="Z353" s="6">
        <f t="shared" si="95"/>
        <v>0.33333333333333331</v>
      </c>
      <c r="AA353">
        <f t="shared" si="96"/>
        <v>3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2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1</v>
      </c>
      <c r="G354">
        <f>COUNTIF('2way'!$Q$3:$Q$7690,"=" &amp;B354) + COUNTIF('2way'!$R$3:$R$7690,"=" &amp;B354)</f>
        <v>6</v>
      </c>
      <c r="H354" s="6">
        <f t="shared" si="82"/>
        <v>0.33333333333333331</v>
      </c>
      <c r="I354" s="6">
        <f t="shared" si="83"/>
        <v>0</v>
      </c>
      <c r="J354" s="6">
        <f t="shared" si="84"/>
        <v>0.33333333333333331</v>
      </c>
      <c r="K354" s="6">
        <f t="shared" si="85"/>
        <v>0.16666666666666666</v>
      </c>
      <c r="L354" s="69">
        <f>COUNTIFS('2way'!$M$3:$M$7690,"&gt;50%",'2way'!$Y$3:$Y$7690,"Y",'2way'!$Q$3:$Q$7690,"=" &amp;B354) +  COUNTIFS('2way'!$M$3:$M$7690,"&gt;50%",'2way'!$Y$3:$Y$7690,"Y",'2way'!$R$3:$R$7690,"=" &amp;B354)</f>
        <v>2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6</v>
      </c>
      <c r="Q354" s="6">
        <f t="shared" si="86"/>
        <v>0.33333333333333331</v>
      </c>
      <c r="R354" s="6">
        <f t="shared" si="87"/>
        <v>0.16666666666666666</v>
      </c>
      <c r="S354" s="6">
        <f t="shared" si="88"/>
        <v>0.16666666666666666</v>
      </c>
      <c r="T354" s="6">
        <f t="shared" si="89"/>
        <v>0.33333333333333331</v>
      </c>
      <c r="U354">
        <f t="shared" si="90"/>
        <v>4</v>
      </c>
      <c r="V354" s="6">
        <f t="shared" si="91"/>
        <v>0.66666666666666663</v>
      </c>
      <c r="W354">
        <f t="shared" si="92"/>
        <v>3</v>
      </c>
      <c r="X354" s="6">
        <f t="shared" si="93"/>
        <v>0.5</v>
      </c>
      <c r="Y354">
        <f t="shared" si="94"/>
        <v>1</v>
      </c>
      <c r="Z354" s="6">
        <f t="shared" si="95"/>
        <v>0.16666666666666666</v>
      </c>
      <c r="AA354">
        <f t="shared" si="96"/>
        <v>3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6</v>
      </c>
      <c r="H355" s="6">
        <f t="shared" si="82"/>
        <v>0.16666666666666666</v>
      </c>
      <c r="I355" s="6">
        <f t="shared" si="83"/>
        <v>0.33333333333333331</v>
      </c>
      <c r="J355" s="6">
        <f t="shared" si="84"/>
        <v>0.16666666666666666</v>
      </c>
      <c r="K355" s="6">
        <f t="shared" si="85"/>
        <v>0.33333333333333331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6</v>
      </c>
      <c r="Q355" s="6">
        <f t="shared" si="86"/>
        <v>0.33333333333333331</v>
      </c>
      <c r="R355" s="6">
        <f t="shared" si="87"/>
        <v>0.16666666666666666</v>
      </c>
      <c r="S355" s="6">
        <f t="shared" si="88"/>
        <v>0.33333333333333331</v>
      </c>
      <c r="T355" s="6">
        <f t="shared" si="89"/>
        <v>0.16666666666666666</v>
      </c>
      <c r="U355">
        <f t="shared" si="90"/>
        <v>2</v>
      </c>
      <c r="V355" s="6">
        <f t="shared" si="91"/>
        <v>0.33333333333333331</v>
      </c>
      <c r="W355">
        <f t="shared" si="92"/>
        <v>4</v>
      </c>
      <c r="X355" s="6">
        <f t="shared" si="93"/>
        <v>0.66666666666666663</v>
      </c>
      <c r="Y355">
        <f t="shared" si="94"/>
        <v>4</v>
      </c>
      <c r="Z355" s="6">
        <f t="shared" si="95"/>
        <v>0.66666666666666663</v>
      </c>
      <c r="AA355">
        <f t="shared" si="96"/>
        <v>2</v>
      </c>
      <c r="AB355" s="6">
        <f t="shared" si="97"/>
        <v>0.33333333333333331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6</v>
      </c>
      <c r="H356" s="6">
        <f t="shared" si="82"/>
        <v>0</v>
      </c>
      <c r="I356" s="6">
        <f t="shared" si="83"/>
        <v>0</v>
      </c>
      <c r="J356" s="6">
        <f t="shared" si="84"/>
        <v>0.66666666666666663</v>
      </c>
      <c r="K356" s="6">
        <f t="shared" si="85"/>
        <v>0.16666666666666666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6</v>
      </c>
      <c r="Q356" s="6">
        <f t="shared" si="86"/>
        <v>0</v>
      </c>
      <c r="R356" s="6">
        <f t="shared" si="87"/>
        <v>0</v>
      </c>
      <c r="S356" s="6">
        <f t="shared" si="88"/>
        <v>0.83333333333333337</v>
      </c>
      <c r="T356" s="6">
        <f t="shared" si="89"/>
        <v>0.16666666666666666</v>
      </c>
      <c r="U356">
        <f t="shared" si="90"/>
        <v>4</v>
      </c>
      <c r="V356" s="6">
        <f t="shared" si="91"/>
        <v>0.66666666666666663</v>
      </c>
      <c r="W356">
        <f t="shared" si="92"/>
        <v>5</v>
      </c>
      <c r="X356" s="6">
        <f t="shared" si="93"/>
        <v>0.83333333333333337</v>
      </c>
      <c r="Y356">
        <f t="shared" si="94"/>
        <v>1</v>
      </c>
      <c r="Z356" s="6">
        <f t="shared" si="95"/>
        <v>0.16666666666666666</v>
      </c>
      <c r="AA356">
        <f t="shared" si="96"/>
        <v>1</v>
      </c>
      <c r="AB356" s="6">
        <f t="shared" si="97"/>
        <v>0.16666666666666666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2</v>
      </c>
      <c r="G357">
        <f>COUNTIF('2way'!$Q$3:$Q$7690,"=" &amp;B357) + COUNTIF('2way'!$R$3:$R$7690,"=" &amp;B357)</f>
        <v>9</v>
      </c>
      <c r="H357" s="6">
        <f t="shared" si="82"/>
        <v>0.22222222222222221</v>
      </c>
      <c r="I357" s="6">
        <f t="shared" si="83"/>
        <v>0.1111111111111111</v>
      </c>
      <c r="J357" s="6">
        <f t="shared" si="84"/>
        <v>0.44444444444444442</v>
      </c>
      <c r="K357" s="6">
        <f t="shared" si="85"/>
        <v>0.22222222222222221</v>
      </c>
      <c r="L357" s="69">
        <f>COUNTIFS('2way'!$M$3:$M$7690,"&gt;50%",'2way'!$Y$3:$Y$7690,"Y",'2way'!$Q$3:$Q$7690,"=" &amp;B357) +  COUNTIFS('2way'!$M$3:$M$7690,"&gt;50%",'2way'!$Y$3:$Y$7690,"Y",'2way'!$R$3:$R$7690,"=" &amp;B357)</f>
        <v>3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9</v>
      </c>
      <c r="Q357" s="6">
        <f t="shared" si="86"/>
        <v>0.33333333333333331</v>
      </c>
      <c r="R357" s="6">
        <f t="shared" si="87"/>
        <v>0.55555555555555558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0.66666666666666663</v>
      </c>
      <c r="W357">
        <f t="shared" si="92"/>
        <v>3</v>
      </c>
      <c r="X357" s="6">
        <f t="shared" si="93"/>
        <v>0.33333333333333331</v>
      </c>
      <c r="Y357">
        <f t="shared" si="94"/>
        <v>3</v>
      </c>
      <c r="Z357" s="6">
        <f t="shared" si="95"/>
        <v>0.33333333333333331</v>
      </c>
      <c r="AA357">
        <f t="shared" si="96"/>
        <v>5</v>
      </c>
      <c r="AB357" s="6">
        <f t="shared" si="97"/>
        <v>0.55555555555555558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4</v>
      </c>
      <c r="G358">
        <f>COUNTIF('2way'!$Q$3:$Q$7690,"=" &amp;B358) + COUNTIF('2way'!$R$3:$R$7690,"=" &amp;B358)</f>
        <v>9</v>
      </c>
      <c r="H358" s="6">
        <f t="shared" si="82"/>
        <v>0.1111111111111111</v>
      </c>
      <c r="I358" s="6">
        <f t="shared" si="83"/>
        <v>0.33333333333333331</v>
      </c>
      <c r="J358" s="6">
        <f t="shared" si="84"/>
        <v>0.1111111111111111</v>
      </c>
      <c r="K358" s="6">
        <f t="shared" si="85"/>
        <v>0.44444444444444442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3</v>
      </c>
      <c r="P358">
        <f>COUNTIF('2way'!$Q$3:$Q$7690,"=" &amp;B358) + COUNTIF('2way'!$R$3:$R$7690,"=" &amp;B358)</f>
        <v>9</v>
      </c>
      <c r="Q358" s="6">
        <f t="shared" si="86"/>
        <v>0.22222222222222221</v>
      </c>
      <c r="R358" s="6">
        <f t="shared" si="87"/>
        <v>0.1111111111111111</v>
      </c>
      <c r="S358" s="6">
        <f t="shared" si="88"/>
        <v>0.33333333333333331</v>
      </c>
      <c r="T358" s="6">
        <f t="shared" si="89"/>
        <v>0.33333333333333331</v>
      </c>
      <c r="U358">
        <f t="shared" si="90"/>
        <v>2</v>
      </c>
      <c r="V358" s="6">
        <f t="shared" si="91"/>
        <v>0.22222222222222221</v>
      </c>
      <c r="W358">
        <f t="shared" si="92"/>
        <v>5</v>
      </c>
      <c r="X358" s="6">
        <f t="shared" si="93"/>
        <v>0.55555555555555558</v>
      </c>
      <c r="Y358">
        <f t="shared" si="94"/>
        <v>7</v>
      </c>
      <c r="Z358" s="6">
        <f t="shared" si="95"/>
        <v>0.77777777777777779</v>
      </c>
      <c r="AA358">
        <f t="shared" si="96"/>
        <v>4</v>
      </c>
      <c r="AB358" s="6">
        <f t="shared" si="97"/>
        <v>0.44444444444444442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9</v>
      </c>
      <c r="H359" s="6">
        <f t="shared" si="82"/>
        <v>0.44444444444444442</v>
      </c>
      <c r="I359" s="6">
        <f t="shared" si="83"/>
        <v>0</v>
      </c>
      <c r="J359" s="6">
        <f t="shared" si="84"/>
        <v>0.22222222222222221</v>
      </c>
      <c r="K359" s="6">
        <f t="shared" si="85"/>
        <v>0.33333333333333331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3</v>
      </c>
      <c r="P359">
        <f>COUNTIF('2way'!$Q$3:$Q$7690,"=" &amp;B359) + COUNTIF('2way'!$R$3:$R$7690,"=" &amp;B359)</f>
        <v>9</v>
      </c>
      <c r="Q359" s="6">
        <f t="shared" si="86"/>
        <v>0.44444444444444442</v>
      </c>
      <c r="R359" s="6">
        <f t="shared" si="87"/>
        <v>0</v>
      </c>
      <c r="S359" s="6">
        <f t="shared" si="88"/>
        <v>0.22222222222222221</v>
      </c>
      <c r="T359" s="6">
        <f t="shared" si="89"/>
        <v>0.33333333333333331</v>
      </c>
      <c r="U359">
        <f t="shared" si="90"/>
        <v>6</v>
      </c>
      <c r="V359" s="6">
        <f t="shared" si="91"/>
        <v>0.66666666666666663</v>
      </c>
      <c r="W359">
        <f t="shared" si="92"/>
        <v>6</v>
      </c>
      <c r="X359" s="6">
        <f t="shared" si="93"/>
        <v>0.66666666666666663</v>
      </c>
      <c r="Y359">
        <f t="shared" si="94"/>
        <v>3</v>
      </c>
      <c r="Z359" s="6">
        <f t="shared" si="95"/>
        <v>0.33333333333333331</v>
      </c>
      <c r="AA359">
        <f t="shared" si="96"/>
        <v>3</v>
      </c>
      <c r="AB359" s="6">
        <f t="shared" si="97"/>
        <v>0.33333333333333331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3</v>
      </c>
      <c r="E360" s="69">
        <f>COUNTIFS('2way'!$B$3:$B$7690,"&gt;50%",'2way'!$Y$3:$Y$7690,"N",'2way'!$Q$3:$Q$7690,"=" &amp;B360) +  COUNTIFS('2way'!$B$3:$B$7690,"&gt;50%",'2way'!$Y$3:$Y$7690,"N",'2way'!$R$3:$R$7690,"=" &amp;B360)</f>
        <v>2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9</v>
      </c>
      <c r="H360" s="6">
        <f t="shared" si="82"/>
        <v>0.22222222222222221</v>
      </c>
      <c r="I360" s="6">
        <f t="shared" si="83"/>
        <v>0.33333333333333331</v>
      </c>
      <c r="J360" s="6">
        <f t="shared" si="84"/>
        <v>0.22222222222222221</v>
      </c>
      <c r="K360" s="6">
        <f t="shared" si="85"/>
        <v>0.22222222222222221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4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9</v>
      </c>
      <c r="Q360" s="6">
        <f t="shared" si="86"/>
        <v>0.22222222222222221</v>
      </c>
      <c r="R360" s="6">
        <f t="shared" si="87"/>
        <v>0.1111111111111111</v>
      </c>
      <c r="S360" s="6">
        <f t="shared" si="88"/>
        <v>0.44444444444444442</v>
      </c>
      <c r="T360" s="6">
        <f t="shared" si="89"/>
        <v>0.22222222222222221</v>
      </c>
      <c r="U360">
        <f t="shared" si="90"/>
        <v>4</v>
      </c>
      <c r="V360" s="6">
        <f t="shared" si="91"/>
        <v>0.44444444444444442</v>
      </c>
      <c r="W360">
        <f t="shared" si="92"/>
        <v>6</v>
      </c>
      <c r="X360" s="6">
        <f t="shared" si="93"/>
        <v>0.66666666666666663</v>
      </c>
      <c r="Y360">
        <f t="shared" si="94"/>
        <v>5</v>
      </c>
      <c r="Z360" s="6">
        <f t="shared" si="95"/>
        <v>0.55555555555555558</v>
      </c>
      <c r="AA360">
        <f t="shared" si="96"/>
        <v>3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4</v>
      </c>
      <c r="G361">
        <f>COUNTIF('2way'!$Q$3:$Q$7690,"=" &amp;B361) + COUNTIF('2way'!$R$3:$R$7690,"=" &amp;B361)</f>
        <v>9</v>
      </c>
      <c r="H361" s="6">
        <f t="shared" si="82"/>
        <v>0</v>
      </c>
      <c r="I361" s="6">
        <f t="shared" si="83"/>
        <v>0.22222222222222221</v>
      </c>
      <c r="J361" s="6">
        <f t="shared" si="84"/>
        <v>0.33333333333333331</v>
      </c>
      <c r="K361" s="6">
        <f t="shared" si="85"/>
        <v>0.44444444444444442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3</v>
      </c>
      <c r="P361">
        <f>COUNTIF('2way'!$Q$3:$Q$7690,"=" &amp;B361) + COUNTIF('2way'!$R$3:$R$7690,"=" &amp;B361)</f>
        <v>9</v>
      </c>
      <c r="Q361" s="6">
        <f t="shared" si="86"/>
        <v>0</v>
      </c>
      <c r="R361" s="6">
        <f t="shared" si="87"/>
        <v>0</v>
      </c>
      <c r="S361" s="6">
        <f t="shared" si="88"/>
        <v>0.55555555555555558</v>
      </c>
      <c r="T361" s="6">
        <f t="shared" si="89"/>
        <v>0.33333333333333331</v>
      </c>
      <c r="U361">
        <f t="shared" si="90"/>
        <v>3</v>
      </c>
      <c r="V361" s="6">
        <f t="shared" si="91"/>
        <v>0.33333333333333331</v>
      </c>
      <c r="W361">
        <f t="shared" si="92"/>
        <v>5</v>
      </c>
      <c r="X361" s="6">
        <f t="shared" si="93"/>
        <v>0.55555555555555558</v>
      </c>
      <c r="Y361">
        <f t="shared" si="94"/>
        <v>6</v>
      </c>
      <c r="Z361" s="6">
        <f t="shared" si="95"/>
        <v>0.66666666666666663</v>
      </c>
      <c r="AA361">
        <f t="shared" si="96"/>
        <v>3</v>
      </c>
      <c r="AB361" s="6">
        <f t="shared" si="97"/>
        <v>0.33333333333333331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9</v>
      </c>
      <c r="H362" s="6">
        <f t="shared" si="82"/>
        <v>0</v>
      </c>
      <c r="I362" s="6">
        <f t="shared" si="83"/>
        <v>0.44444444444444442</v>
      </c>
      <c r="J362" s="6">
        <f t="shared" si="84"/>
        <v>0.22222222222222221</v>
      </c>
      <c r="K362" s="6">
        <f t="shared" si="85"/>
        <v>0.33333333333333331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9</v>
      </c>
      <c r="Q362" s="6">
        <f t="shared" si="86"/>
        <v>0</v>
      </c>
      <c r="R362" s="6">
        <f t="shared" si="87"/>
        <v>0.22222222222222221</v>
      </c>
      <c r="S362" s="6">
        <f t="shared" si="88"/>
        <v>0.44444444444444442</v>
      </c>
      <c r="T362" s="6">
        <f t="shared" si="89"/>
        <v>0.33333333333333331</v>
      </c>
      <c r="U362">
        <f t="shared" si="90"/>
        <v>2</v>
      </c>
      <c r="V362" s="6">
        <f t="shared" si="91"/>
        <v>0.22222222222222221</v>
      </c>
      <c r="W362">
        <f t="shared" si="92"/>
        <v>4</v>
      </c>
      <c r="X362" s="6">
        <f t="shared" si="93"/>
        <v>0.44444444444444442</v>
      </c>
      <c r="Y362">
        <f t="shared" si="94"/>
        <v>7</v>
      </c>
      <c r="Z362" s="6">
        <f t="shared" si="95"/>
        <v>0.77777777777777779</v>
      </c>
      <c r="AA362">
        <f t="shared" si="96"/>
        <v>5</v>
      </c>
      <c r="AB362" s="6">
        <f t="shared" si="97"/>
        <v>0.55555555555555558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7</v>
      </c>
      <c r="F363" s="69">
        <f>COUNTIFS('2way'!$B$3:$B$7690,"&gt;50%",'2way'!$Y$3:$Y$7690,"Y",'2way'!$Q$3:$Q$7690,"=" &amp;B363) +  COUNTIFS('2way'!$B$3:$B$7690,"&gt;50%",'2way'!$Y$3:$Y$7690,"Y",'2way'!$R$3:$R$7690,"=" &amp;B363)</f>
        <v>1</v>
      </c>
      <c r="G363">
        <f>COUNTIF('2way'!$Q$3:$Q$7690,"=" &amp;B363) + COUNTIF('2way'!$R$3:$R$7690,"=" &amp;B363)</f>
        <v>9</v>
      </c>
      <c r="H363" s="6">
        <f t="shared" si="82"/>
        <v>0</v>
      </c>
      <c r="I363" s="6">
        <f t="shared" si="83"/>
        <v>0.1111111111111111</v>
      </c>
      <c r="J363" s="6">
        <f t="shared" si="84"/>
        <v>0.77777777777777779</v>
      </c>
      <c r="K363" s="6">
        <f t="shared" si="85"/>
        <v>0.1111111111111111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6</v>
      </c>
      <c r="O363" s="69">
        <f>COUNTIFS('2way'!$N$3:$N$7690,"&gt;50%",'2way'!$Y$3:$Y$7690,"Y",'2way'!$Q$3:$Q$7690,"=" &amp;B363) +  COUNTIFS('2way'!$N$3:$N$7690,"&gt;50%",'2way'!$Y$3:$Y$7690,"Y",'2way'!$R$3:$R$7690,"=" &amp;B363)</f>
        <v>1</v>
      </c>
      <c r="P363">
        <f>COUNTIF('2way'!$Q$3:$Q$7690,"=" &amp;B363) + COUNTIF('2way'!$R$3:$R$7690,"=" &amp;B363)</f>
        <v>9</v>
      </c>
      <c r="Q363" s="6">
        <f t="shared" si="86"/>
        <v>0</v>
      </c>
      <c r="R363" s="6">
        <f t="shared" si="87"/>
        <v>0.22222222222222221</v>
      </c>
      <c r="S363" s="6">
        <f t="shared" si="88"/>
        <v>0.66666666666666663</v>
      </c>
      <c r="T363" s="6">
        <f t="shared" si="89"/>
        <v>0.1111111111111111</v>
      </c>
      <c r="U363">
        <f t="shared" si="90"/>
        <v>7</v>
      </c>
      <c r="V363" s="6">
        <f t="shared" si="91"/>
        <v>0.77777777777777779</v>
      </c>
      <c r="W363">
        <f t="shared" si="92"/>
        <v>6</v>
      </c>
      <c r="X363" s="6">
        <f t="shared" si="93"/>
        <v>0.66666666666666663</v>
      </c>
      <c r="Y363">
        <f t="shared" si="94"/>
        <v>2</v>
      </c>
      <c r="Z363" s="6">
        <f t="shared" si="95"/>
        <v>0.22222222222222221</v>
      </c>
      <c r="AA363">
        <f t="shared" si="96"/>
        <v>3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1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3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9</v>
      </c>
      <c r="H364" s="6">
        <f t="shared" si="82"/>
        <v>0.1111111111111111</v>
      </c>
      <c r="I364" s="6">
        <f t="shared" si="83"/>
        <v>0</v>
      </c>
      <c r="J364" s="6">
        <f t="shared" si="84"/>
        <v>0.33333333333333331</v>
      </c>
      <c r="K364" s="6">
        <f t="shared" si="85"/>
        <v>0.55555555555555558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3</v>
      </c>
      <c r="O364" s="69">
        <f>COUNTIFS('2way'!$N$3:$N$7690,"&gt;50%",'2way'!$Y$3:$Y$7690,"Y",'2way'!$Q$3:$Q$7690,"=" &amp;B364) +  COUNTIFS('2way'!$N$3:$N$7690,"&gt;50%",'2way'!$Y$3:$Y$7690,"Y",'2way'!$R$3:$R$7690,"=" &amp;B364)</f>
        <v>5</v>
      </c>
      <c r="P364">
        <f>COUNTIF('2way'!$Q$3:$Q$7690,"=" &amp;B364) + COUNTIF('2way'!$R$3:$R$7690,"=" &amp;B364)</f>
        <v>9</v>
      </c>
      <c r="Q364" s="6">
        <f t="shared" si="86"/>
        <v>0.1111111111111111</v>
      </c>
      <c r="R364" s="6">
        <f t="shared" si="87"/>
        <v>0</v>
      </c>
      <c r="S364" s="6">
        <f t="shared" si="88"/>
        <v>0.33333333333333331</v>
      </c>
      <c r="T364" s="6">
        <f t="shared" si="89"/>
        <v>0.55555555555555558</v>
      </c>
      <c r="U364">
        <f t="shared" si="90"/>
        <v>4</v>
      </c>
      <c r="V364" s="6">
        <f t="shared" si="91"/>
        <v>0.44444444444444442</v>
      </c>
      <c r="W364">
        <f t="shared" si="92"/>
        <v>4</v>
      </c>
      <c r="X364" s="6">
        <f t="shared" si="93"/>
        <v>0.44444444444444442</v>
      </c>
      <c r="Y364">
        <f t="shared" si="94"/>
        <v>5</v>
      </c>
      <c r="Z364" s="6">
        <f t="shared" si="95"/>
        <v>0.55555555555555558</v>
      </c>
      <c r="AA364">
        <f t="shared" si="96"/>
        <v>5</v>
      </c>
      <c r="AB364" s="6">
        <f t="shared" si="97"/>
        <v>0.55555555555555558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2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2</v>
      </c>
      <c r="G365">
        <f>COUNTIF('2way'!$Q$3:$Q$7690,"=" &amp;B365) + COUNTIF('2way'!$R$3:$R$7690,"=" &amp;B365)</f>
        <v>9</v>
      </c>
      <c r="H365" s="6">
        <f t="shared" si="82"/>
        <v>0.33333333333333331</v>
      </c>
      <c r="I365" s="6">
        <f t="shared" si="83"/>
        <v>0.22222222222222221</v>
      </c>
      <c r="J365" s="6">
        <f t="shared" si="84"/>
        <v>0.22222222222222221</v>
      </c>
      <c r="K365" s="6">
        <f t="shared" si="85"/>
        <v>0.22222222222222221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4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9</v>
      </c>
      <c r="Q365" s="6">
        <f t="shared" si="86"/>
        <v>0.44444444444444442</v>
      </c>
      <c r="R365" s="6">
        <f t="shared" si="87"/>
        <v>0.44444444444444442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0.55555555555555558</v>
      </c>
      <c r="W365">
        <f t="shared" si="92"/>
        <v>4</v>
      </c>
      <c r="X365" s="6">
        <f t="shared" si="93"/>
        <v>0.44444444444444442</v>
      </c>
      <c r="Y365">
        <f t="shared" si="94"/>
        <v>4</v>
      </c>
      <c r="Z365" s="6">
        <f t="shared" si="95"/>
        <v>0.44444444444444442</v>
      </c>
      <c r="AA365">
        <f t="shared" si="96"/>
        <v>4</v>
      </c>
      <c r="AB365" s="6">
        <f t="shared" si="97"/>
        <v>0.44444444444444442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6</v>
      </c>
      <c r="G366">
        <f>COUNTIF('2way'!$Q$3:$Q$7690,"=" &amp;B366) + COUNTIF('2way'!$R$3:$R$7690,"=" &amp;B366)</f>
        <v>9</v>
      </c>
      <c r="H366" s="6">
        <f t="shared" si="82"/>
        <v>0</v>
      </c>
      <c r="I366" s="6">
        <f t="shared" si="83"/>
        <v>0.22222222222222221</v>
      </c>
      <c r="J366" s="6">
        <f t="shared" si="84"/>
        <v>0.1111111111111111</v>
      </c>
      <c r="K366" s="6">
        <f t="shared" si="85"/>
        <v>0.66666666666666663</v>
      </c>
      <c r="L366" s="69">
        <f>COUNTIFS('2way'!$M$3:$M$7690,"&gt;50%",'2way'!$Y$3:$Y$7690,"Y",'2way'!$Q$3:$Q$7690,"=" &amp;B366) +  COUNTIFS('2way'!$M$3:$M$7690,"&gt;50%",'2way'!$Y$3:$Y$7690,"Y",'2way'!$R$3:$R$7690,"=" &amp;B366)</f>
        <v>3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9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0.33333333333333331</v>
      </c>
      <c r="U366">
        <f t="shared" si="90"/>
        <v>1</v>
      </c>
      <c r="V366" s="6">
        <f t="shared" si="91"/>
        <v>0.1111111111111111</v>
      </c>
      <c r="W366">
        <f t="shared" si="92"/>
        <v>6</v>
      </c>
      <c r="X366" s="6">
        <f t="shared" si="93"/>
        <v>0.66666666666666663</v>
      </c>
      <c r="Y366">
        <f t="shared" si="94"/>
        <v>8</v>
      </c>
      <c r="Z366" s="6">
        <f t="shared" si="95"/>
        <v>0.88888888888888884</v>
      </c>
      <c r="AA366">
        <f t="shared" si="96"/>
        <v>3</v>
      </c>
      <c r="AB366" s="6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2</v>
      </c>
      <c r="F367" s="69">
        <f>COUNTIFS('2way'!$B$3:$B$7690,"&gt;50%",'2way'!$Y$3:$Y$7690,"Y",'2way'!$Q$3:$Q$7690,"=" &amp;B367) +  COUNTIFS('2way'!$B$3:$B$7690,"&gt;50%",'2way'!$Y$3:$Y$7690,"Y",'2way'!$R$3:$R$7690,"=" &amp;B367)</f>
        <v>3</v>
      </c>
      <c r="G367">
        <f>COUNTIF('2way'!$Q$3:$Q$7690,"=" &amp;B367) + COUNTIF('2way'!$R$3:$R$7690,"=" &amp;B367)</f>
        <v>9</v>
      </c>
      <c r="H367" s="6">
        <f t="shared" si="82"/>
        <v>0.22222222222222221</v>
      </c>
      <c r="I367" s="6">
        <f t="shared" si="83"/>
        <v>0.22222222222222221</v>
      </c>
      <c r="J367" s="6">
        <f t="shared" si="84"/>
        <v>0.22222222222222221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3</v>
      </c>
      <c r="O367" s="69">
        <f>COUNTIFS('2way'!$N$3:$N$7690,"&gt;50%",'2way'!$Y$3:$Y$7690,"Y",'2way'!$Q$3:$Q$7690,"=" &amp;B367) +  COUNTIFS('2way'!$N$3:$N$7690,"&gt;50%",'2way'!$Y$3:$Y$7690,"Y",'2way'!$R$3:$R$7690,"=" &amp;B367)</f>
        <v>4</v>
      </c>
      <c r="P367">
        <f>COUNTIF('2way'!$Q$3:$Q$7690,"=" &amp;B367) + COUNTIF('2way'!$R$3:$R$7690,"=" &amp;B367)</f>
        <v>9</v>
      </c>
      <c r="Q367" s="6">
        <f t="shared" si="86"/>
        <v>0.1111111111111111</v>
      </c>
      <c r="R367" s="6">
        <f t="shared" si="87"/>
        <v>0.1111111111111111</v>
      </c>
      <c r="S367" s="6">
        <f t="shared" si="88"/>
        <v>0.33333333333333331</v>
      </c>
      <c r="T367" s="6">
        <f t="shared" si="89"/>
        <v>0.44444444444444442</v>
      </c>
      <c r="U367">
        <f t="shared" si="90"/>
        <v>4</v>
      </c>
      <c r="V367" s="6">
        <f t="shared" si="91"/>
        <v>0.44444444444444442</v>
      </c>
      <c r="W367">
        <f t="shared" si="92"/>
        <v>4</v>
      </c>
      <c r="X367" s="6">
        <f t="shared" si="93"/>
        <v>0.44444444444444442</v>
      </c>
      <c r="Y367">
        <f t="shared" si="94"/>
        <v>5</v>
      </c>
      <c r="Z367" s="6">
        <f t="shared" si="95"/>
        <v>0.55555555555555558</v>
      </c>
      <c r="AA367">
        <f t="shared" si="96"/>
        <v>5</v>
      </c>
      <c r="AB367" s="6">
        <f t="shared" si="97"/>
        <v>0.55555555555555558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9</v>
      </c>
      <c r="H368" s="6">
        <f t="shared" si="82"/>
        <v>0.1111111111111111</v>
      </c>
      <c r="I368" s="6">
        <f t="shared" si="83"/>
        <v>0.22222222222222221</v>
      </c>
      <c r="J368" s="6">
        <f t="shared" si="84"/>
        <v>0.33333333333333331</v>
      </c>
      <c r="K368" s="6">
        <f t="shared" si="85"/>
        <v>0.33333333333333331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9</v>
      </c>
      <c r="Q368" s="6">
        <f t="shared" si="86"/>
        <v>0</v>
      </c>
      <c r="R368" s="6">
        <f t="shared" si="87"/>
        <v>0</v>
      </c>
      <c r="S368" s="6">
        <f t="shared" si="88"/>
        <v>0.55555555555555558</v>
      </c>
      <c r="T368" s="6">
        <f t="shared" si="89"/>
        <v>0.33333333333333331</v>
      </c>
      <c r="U368">
        <f t="shared" si="90"/>
        <v>4</v>
      </c>
      <c r="V368" s="6">
        <f t="shared" si="91"/>
        <v>0.44444444444444442</v>
      </c>
      <c r="W368">
        <f t="shared" si="92"/>
        <v>5</v>
      </c>
      <c r="X368" s="6">
        <f t="shared" si="93"/>
        <v>0.55555555555555558</v>
      </c>
      <c r="Y368">
        <f t="shared" si="94"/>
        <v>5</v>
      </c>
      <c r="Z368" s="6">
        <f t="shared" si="95"/>
        <v>0.55555555555555558</v>
      </c>
      <c r="AA368">
        <f t="shared" si="96"/>
        <v>3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5</v>
      </c>
      <c r="G369">
        <f>COUNTIF('2way'!$Q$3:$Q$7690,"=" &amp;B369) + COUNTIF('2way'!$R$3:$R$7690,"=" &amp;B369)</f>
        <v>9</v>
      </c>
      <c r="H369" s="6">
        <f t="shared" si="82"/>
        <v>0.1111111111111111</v>
      </c>
      <c r="I369" s="6">
        <f t="shared" si="83"/>
        <v>0.1111111111111111</v>
      </c>
      <c r="J369" s="6">
        <f t="shared" si="84"/>
        <v>0.22222222222222221</v>
      </c>
      <c r="K369" s="6">
        <f t="shared" si="85"/>
        <v>0.55555555555555558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4</v>
      </c>
      <c r="P369">
        <f>COUNTIF('2way'!$Q$3:$Q$7690,"=" &amp;B369) + COUNTIF('2way'!$R$3:$R$7690,"=" &amp;B369)</f>
        <v>9</v>
      </c>
      <c r="Q369" s="6">
        <f t="shared" si="86"/>
        <v>0.22222222222222221</v>
      </c>
      <c r="R369" s="6">
        <f t="shared" si="87"/>
        <v>0.1111111111111111</v>
      </c>
      <c r="S369" s="6">
        <f t="shared" si="88"/>
        <v>0.22222222222222221</v>
      </c>
      <c r="T369" s="6">
        <f t="shared" si="89"/>
        <v>0.44444444444444442</v>
      </c>
      <c r="U369">
        <f t="shared" si="90"/>
        <v>3</v>
      </c>
      <c r="V369" s="6">
        <f t="shared" si="91"/>
        <v>0.33333333333333331</v>
      </c>
      <c r="W369">
        <f t="shared" si="92"/>
        <v>4</v>
      </c>
      <c r="X369" s="6">
        <f t="shared" si="93"/>
        <v>0.44444444444444442</v>
      </c>
      <c r="Y369">
        <f t="shared" si="94"/>
        <v>6</v>
      </c>
      <c r="Z369" s="6">
        <f t="shared" si="95"/>
        <v>0.66666666666666663</v>
      </c>
      <c r="AA369">
        <f t="shared" si="96"/>
        <v>5</v>
      </c>
      <c r="AB369" s="6">
        <f t="shared" si="97"/>
        <v>0.55555555555555558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5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9</v>
      </c>
      <c r="H370" s="6">
        <f t="shared" si="82"/>
        <v>0.1111111111111111</v>
      </c>
      <c r="I370" s="6">
        <f t="shared" si="83"/>
        <v>0</v>
      </c>
      <c r="J370" s="6">
        <f t="shared" si="84"/>
        <v>0.55555555555555558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4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9</v>
      </c>
      <c r="Q370" s="6">
        <f t="shared" si="86"/>
        <v>0.22222222222222221</v>
      </c>
      <c r="R370" s="6">
        <f t="shared" si="87"/>
        <v>0.1111111111111111</v>
      </c>
      <c r="S370" s="6">
        <f t="shared" si="88"/>
        <v>0.44444444444444442</v>
      </c>
      <c r="T370" s="6">
        <f t="shared" si="89"/>
        <v>0.22222222222222221</v>
      </c>
      <c r="U370">
        <f t="shared" si="90"/>
        <v>6</v>
      </c>
      <c r="V370" s="6">
        <f t="shared" si="91"/>
        <v>0.66666666666666663</v>
      </c>
      <c r="W370">
        <f t="shared" si="92"/>
        <v>6</v>
      </c>
      <c r="X370" s="6">
        <f t="shared" si="93"/>
        <v>0.66666666666666663</v>
      </c>
      <c r="Y370">
        <f t="shared" si="94"/>
        <v>3</v>
      </c>
      <c r="Z370" s="6">
        <f t="shared" si="95"/>
        <v>0.33333333333333331</v>
      </c>
      <c r="AA370">
        <f t="shared" si="96"/>
        <v>3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9</v>
      </c>
      <c r="H371" s="6">
        <f t="shared" si="82"/>
        <v>0.44444444444444442</v>
      </c>
      <c r="I371" s="6">
        <f t="shared" si="83"/>
        <v>0.1111111111111111</v>
      </c>
      <c r="J371" s="6">
        <f t="shared" si="84"/>
        <v>0</v>
      </c>
      <c r="K371" s="6">
        <f t="shared" si="85"/>
        <v>0.44444444444444442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9</v>
      </c>
      <c r="Q371" s="6">
        <f t="shared" si="86"/>
        <v>0.44444444444444442</v>
      </c>
      <c r="R371" s="6">
        <f t="shared" si="87"/>
        <v>0</v>
      </c>
      <c r="S371" s="6">
        <f t="shared" si="88"/>
        <v>0</v>
      </c>
      <c r="T371" s="6">
        <f t="shared" si="89"/>
        <v>0.44444444444444442</v>
      </c>
      <c r="U371">
        <f t="shared" si="90"/>
        <v>4</v>
      </c>
      <c r="V371" s="6">
        <f t="shared" si="91"/>
        <v>0.44444444444444442</v>
      </c>
      <c r="W371">
        <f t="shared" si="92"/>
        <v>4</v>
      </c>
      <c r="X371" s="6">
        <f t="shared" si="93"/>
        <v>0.44444444444444442</v>
      </c>
      <c r="Y371">
        <f t="shared" si="94"/>
        <v>5</v>
      </c>
      <c r="Z371" s="6">
        <f t="shared" si="95"/>
        <v>0.55555555555555558</v>
      </c>
      <c r="AA371">
        <f t="shared" si="96"/>
        <v>4</v>
      </c>
      <c r="AB371" s="6">
        <f t="shared" si="97"/>
        <v>0.44444444444444442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4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9</v>
      </c>
      <c r="H372" s="6">
        <f t="shared" si="82"/>
        <v>0.44444444444444442</v>
      </c>
      <c r="I372" s="6">
        <f t="shared" si="83"/>
        <v>0.22222222222222221</v>
      </c>
      <c r="J372" s="6">
        <f t="shared" si="84"/>
        <v>0.22222222222222221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3</v>
      </c>
      <c r="O372" s="69">
        <f>COUNTIFS('2way'!$N$3:$N$7690,"&gt;50%",'2way'!$Y$3:$Y$7690,"Y",'2way'!$Q$3:$Q$7690,"=" &amp;B372) +  COUNTIFS('2way'!$N$3:$N$7690,"&gt;50%",'2way'!$Y$3:$Y$7690,"Y",'2way'!$R$3:$R$7690,"=" &amp;B372)</f>
        <v>4</v>
      </c>
      <c r="P372">
        <f>COUNTIF('2way'!$Q$3:$Q$7690,"=" &amp;B372) + COUNTIF('2way'!$R$3:$R$7690,"=" &amp;B372)</f>
        <v>9</v>
      </c>
      <c r="Q372" s="6">
        <f t="shared" si="86"/>
        <v>0</v>
      </c>
      <c r="R372" s="6">
        <f t="shared" si="87"/>
        <v>0.1111111111111111</v>
      </c>
      <c r="S372" s="6">
        <f t="shared" si="88"/>
        <v>0.33333333333333331</v>
      </c>
      <c r="T372" s="6">
        <f t="shared" si="89"/>
        <v>0.44444444444444442</v>
      </c>
      <c r="U372">
        <f t="shared" si="90"/>
        <v>6</v>
      </c>
      <c r="V372" s="6">
        <f t="shared" si="91"/>
        <v>0.66666666666666663</v>
      </c>
      <c r="W372">
        <f t="shared" si="92"/>
        <v>3</v>
      </c>
      <c r="X372" s="6">
        <f t="shared" si="93"/>
        <v>0.33333333333333331</v>
      </c>
      <c r="Y372">
        <f t="shared" si="94"/>
        <v>2</v>
      </c>
      <c r="Z372" s="6">
        <f t="shared" si="95"/>
        <v>0.22222222222222221</v>
      </c>
      <c r="AA372">
        <f t="shared" si="96"/>
        <v>5</v>
      </c>
      <c r="AB372" s="6">
        <f t="shared" si="97"/>
        <v>0.55555555555555558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1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9</v>
      </c>
      <c r="H373" s="6">
        <f t="shared" si="82"/>
        <v>0.1111111111111111</v>
      </c>
      <c r="I373" s="6">
        <f t="shared" si="83"/>
        <v>0.33333333333333331</v>
      </c>
      <c r="J373" s="6">
        <f t="shared" si="84"/>
        <v>0.44444444444444442</v>
      </c>
      <c r="K373" s="6">
        <f t="shared" si="85"/>
        <v>0.1111111111111111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2</v>
      </c>
      <c r="P373">
        <f>COUNTIF('2way'!$Q$3:$Q$7690,"=" &amp;B373) + COUNTIF('2way'!$R$3:$R$7690,"=" &amp;B373)</f>
        <v>9</v>
      </c>
      <c r="Q373" s="6">
        <f t="shared" si="86"/>
        <v>0</v>
      </c>
      <c r="R373" s="6">
        <f t="shared" si="87"/>
        <v>0.44444444444444442</v>
      </c>
      <c r="S373" s="6">
        <f t="shared" si="88"/>
        <v>0.22222222222222221</v>
      </c>
      <c r="T373" s="6">
        <f t="shared" si="89"/>
        <v>0.22222222222222221</v>
      </c>
      <c r="U373">
        <f t="shared" si="90"/>
        <v>5</v>
      </c>
      <c r="V373" s="6">
        <f t="shared" si="91"/>
        <v>0.55555555555555558</v>
      </c>
      <c r="W373">
        <f t="shared" si="92"/>
        <v>2</v>
      </c>
      <c r="X373" s="6">
        <f t="shared" si="93"/>
        <v>0.22222222222222221</v>
      </c>
      <c r="Y373">
        <f t="shared" si="94"/>
        <v>4</v>
      </c>
      <c r="Z373" s="6">
        <f t="shared" si="95"/>
        <v>0.44444444444444442</v>
      </c>
      <c r="AA373">
        <f t="shared" si="96"/>
        <v>6</v>
      </c>
      <c r="AB373" s="6">
        <f t="shared" si="97"/>
        <v>0.66666666666666663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1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8</v>
      </c>
      <c r="H374" s="6">
        <f t="shared" si="82"/>
        <v>0.125</v>
      </c>
      <c r="I374" s="6">
        <f t="shared" si="83"/>
        <v>0.25</v>
      </c>
      <c r="J374" s="6">
        <f t="shared" si="84"/>
        <v>0.25</v>
      </c>
      <c r="K374" s="6">
        <f t="shared" si="85"/>
        <v>0.375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3</v>
      </c>
      <c r="P374">
        <f>COUNTIF('2way'!$Q$3:$Q$7690,"=" &amp;B374) + COUNTIF('2way'!$R$3:$R$7690,"=" &amp;B374)</f>
        <v>8</v>
      </c>
      <c r="Q374" s="6">
        <f t="shared" si="86"/>
        <v>0.125</v>
      </c>
      <c r="R374" s="6">
        <f t="shared" si="87"/>
        <v>0.25</v>
      </c>
      <c r="S374" s="6">
        <f t="shared" si="88"/>
        <v>0.25</v>
      </c>
      <c r="T374" s="6">
        <f t="shared" si="89"/>
        <v>0.375</v>
      </c>
      <c r="U374">
        <f t="shared" si="90"/>
        <v>3</v>
      </c>
      <c r="V374" s="6">
        <f t="shared" si="91"/>
        <v>0.375</v>
      </c>
      <c r="W374">
        <f t="shared" si="92"/>
        <v>3</v>
      </c>
      <c r="X374" s="6">
        <f t="shared" si="93"/>
        <v>0.375</v>
      </c>
      <c r="Y374">
        <f t="shared" si="94"/>
        <v>5</v>
      </c>
      <c r="Z374" s="6">
        <f t="shared" si="95"/>
        <v>0.625</v>
      </c>
      <c r="AA374">
        <f t="shared" si="96"/>
        <v>5</v>
      </c>
      <c r="AB374" s="6">
        <f t="shared" si="97"/>
        <v>0.625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3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5</v>
      </c>
      <c r="G375">
        <f>COUNTIF('2way'!$Q$3:$Q$7690,"=" &amp;B375) + COUNTIF('2way'!$R$3:$R$7690,"=" &amp;B375)</f>
        <v>10</v>
      </c>
      <c r="H375" s="6">
        <f t="shared" si="82"/>
        <v>0</v>
      </c>
      <c r="I375" s="6">
        <f t="shared" si="83"/>
        <v>0.3</v>
      </c>
      <c r="J375" s="6">
        <f t="shared" si="84"/>
        <v>0.1</v>
      </c>
      <c r="K375" s="6">
        <f t="shared" si="85"/>
        <v>0.5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5</v>
      </c>
      <c r="P375">
        <f>COUNTIF('2way'!$Q$3:$Q$7690,"=" &amp;B375) + COUNTIF('2way'!$R$3:$R$7690,"=" &amp;B375)</f>
        <v>10</v>
      </c>
      <c r="Q375" s="6">
        <f t="shared" si="86"/>
        <v>0</v>
      </c>
      <c r="R375" s="6">
        <f t="shared" si="87"/>
        <v>0</v>
      </c>
      <c r="S375" s="6">
        <f t="shared" si="88"/>
        <v>0.4</v>
      </c>
      <c r="T375" s="6">
        <f t="shared" si="89"/>
        <v>0.5</v>
      </c>
      <c r="U375">
        <f t="shared" si="90"/>
        <v>1</v>
      </c>
      <c r="V375" s="6">
        <f t="shared" si="91"/>
        <v>0.1</v>
      </c>
      <c r="W375">
        <f t="shared" si="92"/>
        <v>4</v>
      </c>
      <c r="X375" s="6">
        <f t="shared" si="93"/>
        <v>0.4</v>
      </c>
      <c r="Y375">
        <f t="shared" si="94"/>
        <v>8</v>
      </c>
      <c r="Z375" s="6">
        <f t="shared" si="95"/>
        <v>0.8</v>
      </c>
      <c r="AA375">
        <f t="shared" si="96"/>
        <v>5</v>
      </c>
      <c r="AB375" s="6">
        <f t="shared" si="97"/>
        <v>0.5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3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9</v>
      </c>
      <c r="H376" s="6">
        <f t="shared" si="82"/>
        <v>0.33333333333333331</v>
      </c>
      <c r="I376" s="6">
        <f t="shared" si="83"/>
        <v>0.22222222222222221</v>
      </c>
      <c r="J376" s="6">
        <f t="shared" si="84"/>
        <v>0.22222222222222221</v>
      </c>
      <c r="K376" s="6">
        <f t="shared" si="85"/>
        <v>0.22222222222222221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4</v>
      </c>
      <c r="P376">
        <f>COUNTIF('2way'!$Q$3:$Q$7690,"=" &amp;B376) + COUNTIF('2way'!$R$3:$R$7690,"=" &amp;B376)</f>
        <v>9</v>
      </c>
      <c r="Q376" s="6">
        <f t="shared" si="86"/>
        <v>0.1111111111111111</v>
      </c>
      <c r="R376" s="6">
        <f t="shared" si="87"/>
        <v>0.1111111111111111</v>
      </c>
      <c r="S376" s="6">
        <f t="shared" si="88"/>
        <v>0.33333333333333331</v>
      </c>
      <c r="T376" s="6">
        <f t="shared" si="89"/>
        <v>0.44444444444444442</v>
      </c>
      <c r="U376">
        <f t="shared" si="90"/>
        <v>5</v>
      </c>
      <c r="V376" s="6">
        <f t="shared" si="91"/>
        <v>0.55555555555555558</v>
      </c>
      <c r="W376">
        <f t="shared" si="92"/>
        <v>4</v>
      </c>
      <c r="X376" s="6">
        <f t="shared" si="93"/>
        <v>0.44444444444444442</v>
      </c>
      <c r="Y376">
        <f t="shared" si="94"/>
        <v>4</v>
      </c>
      <c r="Z376" s="6">
        <f t="shared" si="95"/>
        <v>0.44444444444444442</v>
      </c>
      <c r="AA376">
        <f t="shared" si="96"/>
        <v>5</v>
      </c>
      <c r="AB376" s="6">
        <f t="shared" si="97"/>
        <v>0.55555555555555558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5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9</v>
      </c>
      <c r="H377" s="6">
        <f t="shared" si="82"/>
        <v>0.1111111111111111</v>
      </c>
      <c r="I377" s="6">
        <f t="shared" si="83"/>
        <v>0.1111111111111111</v>
      </c>
      <c r="J377" s="6">
        <f t="shared" si="84"/>
        <v>0.55555555555555558</v>
      </c>
      <c r="K377" s="6">
        <f t="shared" si="85"/>
        <v>0.22222222222222221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5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9</v>
      </c>
      <c r="Q377" s="6">
        <f t="shared" si="86"/>
        <v>0.1111111111111111</v>
      </c>
      <c r="R377" s="6">
        <f t="shared" si="87"/>
        <v>0.1111111111111111</v>
      </c>
      <c r="S377" s="6">
        <f t="shared" si="88"/>
        <v>0.55555555555555558</v>
      </c>
      <c r="T377" s="6">
        <f t="shared" si="89"/>
        <v>0.22222222222222221</v>
      </c>
      <c r="U377">
        <f t="shared" si="90"/>
        <v>6</v>
      </c>
      <c r="V377" s="6">
        <f t="shared" si="91"/>
        <v>0.66666666666666663</v>
      </c>
      <c r="W377">
        <f t="shared" si="92"/>
        <v>6</v>
      </c>
      <c r="X377" s="6">
        <f t="shared" si="93"/>
        <v>0.66666666666666663</v>
      </c>
      <c r="Y377">
        <f t="shared" si="94"/>
        <v>3</v>
      </c>
      <c r="Z377" s="6">
        <f t="shared" si="95"/>
        <v>0.33333333333333331</v>
      </c>
      <c r="AA377">
        <f t="shared" si="96"/>
        <v>3</v>
      </c>
      <c r="AB377" s="6">
        <f t="shared" si="97"/>
        <v>0.33333333333333331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3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9</v>
      </c>
      <c r="H378" s="6">
        <f t="shared" si="82"/>
        <v>0.44444444444444442</v>
      </c>
      <c r="I378" s="6">
        <f t="shared" si="83"/>
        <v>0.33333333333333331</v>
      </c>
      <c r="J378" s="6">
        <f t="shared" si="84"/>
        <v>0.1111111111111111</v>
      </c>
      <c r="K378" s="6">
        <f t="shared" si="85"/>
        <v>0.1111111111111111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1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9</v>
      </c>
      <c r="Q378" s="6">
        <f t="shared" si="86"/>
        <v>0.33333333333333331</v>
      </c>
      <c r="R378" s="6">
        <f t="shared" si="87"/>
        <v>0.33333333333333331</v>
      </c>
      <c r="S378" s="6">
        <f t="shared" si="88"/>
        <v>0.1111111111111111</v>
      </c>
      <c r="T378" s="6">
        <f t="shared" si="89"/>
        <v>0.22222222222222221</v>
      </c>
      <c r="U378">
        <f t="shared" si="90"/>
        <v>5</v>
      </c>
      <c r="V378" s="6">
        <f t="shared" si="91"/>
        <v>0.55555555555555558</v>
      </c>
      <c r="W378">
        <f t="shared" si="92"/>
        <v>4</v>
      </c>
      <c r="X378" s="6">
        <f t="shared" si="93"/>
        <v>0.44444444444444442</v>
      </c>
      <c r="Y378">
        <f t="shared" si="94"/>
        <v>4</v>
      </c>
      <c r="Z378" s="6">
        <f t="shared" si="95"/>
        <v>0.44444444444444442</v>
      </c>
      <c r="AA378">
        <f t="shared" si="96"/>
        <v>5</v>
      </c>
      <c r="AB378" s="6">
        <f t="shared" si="97"/>
        <v>0.55555555555555558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5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10</v>
      </c>
      <c r="H379" s="6">
        <f t="shared" si="82"/>
        <v>0.5</v>
      </c>
      <c r="I379" s="6">
        <f t="shared" si="83"/>
        <v>0</v>
      </c>
      <c r="J379" s="6">
        <f t="shared" si="84"/>
        <v>0.2</v>
      </c>
      <c r="K379" s="6">
        <f t="shared" si="85"/>
        <v>0.3</v>
      </c>
      <c r="L379" s="69">
        <f>COUNTIFS('2way'!$M$3:$M$7690,"&gt;50%",'2way'!$Y$3:$Y$7690,"Y",'2way'!$Q$3:$Q$7690,"=" &amp;B379) +  COUNTIFS('2way'!$M$3:$M$7690,"&gt;50%",'2way'!$Y$3:$Y$7690,"Y",'2way'!$R$3:$R$7690,"=" &amp;B379)</f>
        <v>6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10</v>
      </c>
      <c r="Q379" s="6">
        <f t="shared" si="86"/>
        <v>0.6</v>
      </c>
      <c r="R379" s="6">
        <f t="shared" si="87"/>
        <v>0.2</v>
      </c>
      <c r="S379" s="6">
        <f t="shared" si="88"/>
        <v>0</v>
      </c>
      <c r="T379" s="6">
        <f t="shared" si="89"/>
        <v>0.2</v>
      </c>
      <c r="U379">
        <f t="shared" si="90"/>
        <v>7</v>
      </c>
      <c r="V379" s="6">
        <f t="shared" si="91"/>
        <v>0.7</v>
      </c>
      <c r="W379">
        <f t="shared" si="92"/>
        <v>6</v>
      </c>
      <c r="X379" s="6">
        <f t="shared" si="93"/>
        <v>0.6</v>
      </c>
      <c r="Y379">
        <f t="shared" si="94"/>
        <v>3</v>
      </c>
      <c r="Z379" s="6">
        <f t="shared" si="95"/>
        <v>0.3</v>
      </c>
      <c r="AA379">
        <f t="shared" si="96"/>
        <v>4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5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10</v>
      </c>
      <c r="H380" s="6">
        <f t="shared" si="82"/>
        <v>0.5</v>
      </c>
      <c r="I380" s="6">
        <f t="shared" si="83"/>
        <v>0.1</v>
      </c>
      <c r="J380" s="6">
        <f t="shared" si="84"/>
        <v>0</v>
      </c>
      <c r="K380" s="6">
        <f t="shared" si="85"/>
        <v>0.4</v>
      </c>
      <c r="L380" s="69">
        <f>COUNTIFS('2way'!$M$3:$M$7690,"&gt;50%",'2way'!$Y$3:$Y$7690,"Y",'2way'!$Q$3:$Q$7690,"=" &amp;B380) +  COUNTIFS('2way'!$M$3:$M$7690,"&gt;50%",'2way'!$Y$3:$Y$7690,"Y",'2way'!$R$3:$R$7690,"=" &amp;B380)</f>
        <v>7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10</v>
      </c>
      <c r="Q380" s="6">
        <f t="shared" si="86"/>
        <v>0.7</v>
      </c>
      <c r="R380" s="6">
        <f t="shared" si="87"/>
        <v>0.1</v>
      </c>
      <c r="S380" s="6">
        <f t="shared" si="88"/>
        <v>0</v>
      </c>
      <c r="T380" s="6">
        <f t="shared" si="89"/>
        <v>0.2</v>
      </c>
      <c r="U380">
        <f t="shared" si="90"/>
        <v>5</v>
      </c>
      <c r="V380" s="6">
        <f t="shared" si="91"/>
        <v>0.5</v>
      </c>
      <c r="W380">
        <f t="shared" si="92"/>
        <v>7</v>
      </c>
      <c r="X380" s="6">
        <f t="shared" si="93"/>
        <v>0.7</v>
      </c>
      <c r="Y380">
        <f t="shared" si="94"/>
        <v>5</v>
      </c>
      <c r="Z380" s="6">
        <f t="shared" si="95"/>
        <v>0.5</v>
      </c>
      <c r="AA380">
        <f t="shared" si="96"/>
        <v>3</v>
      </c>
      <c r="AB380" s="6">
        <f t="shared" si="97"/>
        <v>0.3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4</v>
      </c>
      <c r="G381">
        <f>COUNTIF('2way'!$Q$3:$Q$7690,"=" &amp;B381) + COUNTIF('2way'!$R$3:$R$7690,"=" &amp;B381)</f>
        <v>10</v>
      </c>
      <c r="H381" s="6">
        <f t="shared" si="82"/>
        <v>0.1</v>
      </c>
      <c r="I381" s="6">
        <f t="shared" si="83"/>
        <v>0.2</v>
      </c>
      <c r="J381" s="6">
        <f t="shared" si="84"/>
        <v>0.3</v>
      </c>
      <c r="K381" s="6">
        <f t="shared" si="85"/>
        <v>0.4</v>
      </c>
      <c r="L381" s="69">
        <f>COUNTIFS('2way'!$M$3:$M$7690,"&gt;50%",'2way'!$Y$3:$Y$7690,"Y",'2way'!$Q$3:$Q$7690,"=" &amp;B381) +  COUNTIFS('2way'!$M$3:$M$7690,"&gt;50%",'2way'!$Y$3:$Y$7690,"Y",'2way'!$R$3:$R$7690,"=" &amp;B381)</f>
        <v>5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10</v>
      </c>
      <c r="Q381" s="6">
        <f t="shared" si="86"/>
        <v>0.5</v>
      </c>
      <c r="R381" s="6">
        <f t="shared" si="87"/>
        <v>0.3</v>
      </c>
      <c r="S381" s="6">
        <f t="shared" si="88"/>
        <v>0.1</v>
      </c>
      <c r="T381" s="6">
        <f t="shared" si="89"/>
        <v>0</v>
      </c>
      <c r="U381">
        <f t="shared" si="90"/>
        <v>4</v>
      </c>
      <c r="V381" s="6">
        <f t="shared" si="91"/>
        <v>0.4</v>
      </c>
      <c r="W381">
        <f t="shared" si="92"/>
        <v>6</v>
      </c>
      <c r="X381" s="6">
        <f t="shared" si="93"/>
        <v>0.6</v>
      </c>
      <c r="Y381">
        <f t="shared" si="94"/>
        <v>6</v>
      </c>
      <c r="Z381" s="6">
        <f t="shared" si="95"/>
        <v>0.6</v>
      </c>
      <c r="AA381">
        <f t="shared" si="96"/>
        <v>3</v>
      </c>
      <c r="AB381" s="6">
        <f t="shared" si="97"/>
        <v>0.3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10</v>
      </c>
      <c r="H382" s="6">
        <f t="shared" si="82"/>
        <v>0.5</v>
      </c>
      <c r="I382" s="6">
        <f t="shared" si="83"/>
        <v>0.1</v>
      </c>
      <c r="J382" s="6">
        <f t="shared" si="84"/>
        <v>0.1</v>
      </c>
      <c r="K382" s="6">
        <f t="shared" si="85"/>
        <v>0.3</v>
      </c>
      <c r="L382" s="69">
        <f>COUNTIFS('2way'!$M$3:$M$7690,"&gt;50%",'2way'!$Y$3:$Y$7690,"Y",'2way'!$Q$3:$Q$7690,"=" &amp;B382) +  COUNTIFS('2way'!$M$3:$M$7690,"&gt;50%",'2way'!$Y$3:$Y$7690,"Y",'2way'!$R$3:$R$7690,"=" &amp;B382)</f>
        <v>6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10</v>
      </c>
      <c r="Q382" s="6">
        <f t="shared" si="86"/>
        <v>0.6</v>
      </c>
      <c r="R382" s="6">
        <f t="shared" si="87"/>
        <v>0.1</v>
      </c>
      <c r="S382" s="6">
        <f t="shared" si="88"/>
        <v>0.1</v>
      </c>
      <c r="T382" s="6">
        <f t="shared" si="89"/>
        <v>0.2</v>
      </c>
      <c r="U382">
        <f t="shared" si="90"/>
        <v>6</v>
      </c>
      <c r="V382" s="6">
        <f t="shared" si="91"/>
        <v>0.6</v>
      </c>
      <c r="W382">
        <f t="shared" si="92"/>
        <v>7</v>
      </c>
      <c r="X382" s="6">
        <f t="shared" si="93"/>
        <v>0.7</v>
      </c>
      <c r="Y382">
        <f t="shared" si="94"/>
        <v>4</v>
      </c>
      <c r="Z382" s="6">
        <f t="shared" si="95"/>
        <v>0.4</v>
      </c>
      <c r="AA382">
        <f t="shared" si="96"/>
        <v>3</v>
      </c>
      <c r="AB382" s="6">
        <f t="shared" si="97"/>
        <v>0.3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10</v>
      </c>
      <c r="H383" s="6">
        <f t="shared" si="82"/>
        <v>0.2</v>
      </c>
      <c r="I383" s="6">
        <f t="shared" si="83"/>
        <v>0.1</v>
      </c>
      <c r="J383" s="6">
        <f t="shared" si="84"/>
        <v>0.2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10</v>
      </c>
      <c r="Q383" s="6">
        <f t="shared" si="86"/>
        <v>0.3</v>
      </c>
      <c r="R383" s="6">
        <f t="shared" si="87"/>
        <v>0.2</v>
      </c>
      <c r="S383" s="6">
        <f t="shared" si="88"/>
        <v>0.1</v>
      </c>
      <c r="T383" s="6">
        <f t="shared" si="89"/>
        <v>0.4</v>
      </c>
      <c r="U383">
        <f t="shared" si="90"/>
        <v>4</v>
      </c>
      <c r="V383" s="6">
        <f t="shared" si="91"/>
        <v>0.4</v>
      </c>
      <c r="W383">
        <f t="shared" si="92"/>
        <v>4</v>
      </c>
      <c r="X383" s="6">
        <f t="shared" si="93"/>
        <v>0.4</v>
      </c>
      <c r="Y383">
        <f t="shared" si="94"/>
        <v>6</v>
      </c>
      <c r="Z383" s="6">
        <f t="shared" si="95"/>
        <v>0.6</v>
      </c>
      <c r="AA383">
        <f t="shared" si="96"/>
        <v>6</v>
      </c>
      <c r="AB383" s="6">
        <f t="shared" si="97"/>
        <v>0.6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5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1</v>
      </c>
      <c r="G384">
        <f>COUNTIF('2way'!$Q$3:$Q$7690,"=" &amp;B384) + COUNTIF('2way'!$R$3:$R$7690,"=" &amp;B384)</f>
        <v>10</v>
      </c>
      <c r="H384" s="6">
        <f t="shared" si="82"/>
        <v>0.5</v>
      </c>
      <c r="I384" s="6">
        <f t="shared" si="83"/>
        <v>0.2</v>
      </c>
      <c r="J384" s="6">
        <f t="shared" si="84"/>
        <v>0.2</v>
      </c>
      <c r="K384" s="6">
        <f t="shared" si="85"/>
        <v>0.1</v>
      </c>
      <c r="L384" s="69">
        <f>COUNTIFS('2way'!$M$3:$M$7690,"&gt;50%",'2way'!$Y$3:$Y$7690,"Y",'2way'!$Q$3:$Q$7690,"=" &amp;B384) +  COUNTIFS('2way'!$M$3:$M$7690,"&gt;50%",'2way'!$Y$3:$Y$7690,"Y",'2way'!$R$3:$R$7690,"=" &amp;B384)</f>
        <v>4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10</v>
      </c>
      <c r="Q384" s="6">
        <f t="shared" si="86"/>
        <v>0.4</v>
      </c>
      <c r="R384" s="6">
        <f t="shared" si="87"/>
        <v>0.1</v>
      </c>
      <c r="S384" s="6">
        <f t="shared" si="88"/>
        <v>0.3</v>
      </c>
      <c r="T384" s="6">
        <f t="shared" si="89"/>
        <v>0.2</v>
      </c>
      <c r="U384">
        <f t="shared" si="90"/>
        <v>7</v>
      </c>
      <c r="V384" s="6">
        <f t="shared" si="91"/>
        <v>0.7</v>
      </c>
      <c r="W384">
        <f t="shared" si="92"/>
        <v>7</v>
      </c>
      <c r="X384" s="6">
        <f t="shared" si="93"/>
        <v>0.7</v>
      </c>
      <c r="Y384">
        <f t="shared" si="94"/>
        <v>3</v>
      </c>
      <c r="Z384" s="6">
        <f t="shared" si="95"/>
        <v>0.3</v>
      </c>
      <c r="AA384">
        <f t="shared" si="96"/>
        <v>3</v>
      </c>
      <c r="AB384" s="6">
        <f t="shared" si="97"/>
        <v>0.3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10</v>
      </c>
      <c r="H385" s="6">
        <f t="shared" si="82"/>
        <v>0</v>
      </c>
      <c r="I385" s="6">
        <f t="shared" si="83"/>
        <v>0</v>
      </c>
      <c r="J385" s="6">
        <f t="shared" si="84"/>
        <v>0.1</v>
      </c>
      <c r="K385" s="6">
        <f t="shared" si="85"/>
        <v>0.9</v>
      </c>
      <c r="L385" s="69">
        <f>COUNTIFS('2way'!$M$3:$M$7690,"&gt;50%",'2way'!$Y$3:$Y$7690,"Y",'2way'!$Q$3:$Q$7690,"=" &amp;B385) +  COUNTIFS('2way'!$M$3:$M$7690,"&gt;50%",'2way'!$Y$3:$Y$7690,"Y",'2way'!$R$3:$R$7690,"=" &amp;B385)</f>
        <v>7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10</v>
      </c>
      <c r="Q385" s="6">
        <f t="shared" si="86"/>
        <v>0.7</v>
      </c>
      <c r="R385" s="6">
        <f t="shared" si="87"/>
        <v>0</v>
      </c>
      <c r="S385" s="6">
        <f t="shared" si="88"/>
        <v>0.1</v>
      </c>
      <c r="T385" s="6">
        <f t="shared" si="89"/>
        <v>0.2</v>
      </c>
      <c r="U385">
        <f t="shared" si="90"/>
        <v>1</v>
      </c>
      <c r="V385" s="6">
        <f t="shared" si="91"/>
        <v>0.1</v>
      </c>
      <c r="W385">
        <f t="shared" si="92"/>
        <v>8</v>
      </c>
      <c r="X385" s="6">
        <f t="shared" si="93"/>
        <v>0.8</v>
      </c>
      <c r="Y385">
        <f t="shared" si="94"/>
        <v>9</v>
      </c>
      <c r="Z385" s="6">
        <f t="shared" si="95"/>
        <v>0.9</v>
      </c>
      <c r="AA385">
        <f t="shared" si="96"/>
        <v>2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5</v>
      </c>
      <c r="G386">
        <f>COUNTIF('2way'!$Q$3:$Q$7690,"=" &amp;B386) + COUNTIF('2way'!$R$3:$R$7690,"=" &amp;B386)</f>
        <v>10</v>
      </c>
      <c r="H386" s="6">
        <f t="shared" si="82"/>
        <v>0.2</v>
      </c>
      <c r="I386" s="6">
        <f t="shared" si="83"/>
        <v>0.2</v>
      </c>
      <c r="J386" s="6">
        <f t="shared" si="84"/>
        <v>0.1</v>
      </c>
      <c r="K386" s="6">
        <f t="shared" si="85"/>
        <v>0.5</v>
      </c>
      <c r="L386" s="69">
        <f>COUNTIFS('2way'!$M$3:$M$7690,"&gt;50%",'2way'!$Y$3:$Y$7690,"Y",'2way'!$Q$3:$Q$7690,"=" &amp;B386) +  COUNTIFS('2way'!$M$3:$M$7690,"&gt;50%",'2way'!$Y$3:$Y$7690,"Y",'2way'!$R$3:$R$7690,"=" &amp;B386)</f>
        <v>6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10</v>
      </c>
      <c r="Q386" s="6">
        <f t="shared" si="86"/>
        <v>0.6</v>
      </c>
      <c r="R386" s="6">
        <f t="shared" si="87"/>
        <v>0</v>
      </c>
      <c r="S386" s="6">
        <f t="shared" si="88"/>
        <v>0.2</v>
      </c>
      <c r="T386" s="6">
        <f t="shared" si="89"/>
        <v>0.1</v>
      </c>
      <c r="U386">
        <f t="shared" si="90"/>
        <v>3</v>
      </c>
      <c r="V386" s="6">
        <f t="shared" si="91"/>
        <v>0.3</v>
      </c>
      <c r="W386">
        <f t="shared" si="92"/>
        <v>8</v>
      </c>
      <c r="X386" s="6">
        <f t="shared" si="93"/>
        <v>0.8</v>
      </c>
      <c r="Y386">
        <f t="shared" si="94"/>
        <v>7</v>
      </c>
      <c r="Z386" s="6">
        <f t="shared" si="95"/>
        <v>0.7</v>
      </c>
      <c r="AA386">
        <f t="shared" si="96"/>
        <v>1</v>
      </c>
      <c r="AB386" s="6">
        <f t="shared" si="97"/>
        <v>0.1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5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10</v>
      </c>
      <c r="H387" s="6">
        <f t="shared" si="82"/>
        <v>0.5</v>
      </c>
      <c r="I387" s="6">
        <f t="shared" si="83"/>
        <v>0.4</v>
      </c>
      <c r="J387" s="6">
        <f t="shared" si="84"/>
        <v>0</v>
      </c>
      <c r="K387" s="6">
        <f t="shared" si="85"/>
        <v>0.1</v>
      </c>
      <c r="L387" s="69">
        <f>COUNTIFS('2way'!$M$3:$M$7690,"&gt;50%",'2way'!$Y$3:$Y$7690,"Y",'2way'!$Q$3:$Q$7690,"=" &amp;B387) +  COUNTIFS('2way'!$M$3:$M$7690,"&gt;50%",'2way'!$Y$3:$Y$7690,"Y",'2way'!$R$3:$R$7690,"=" &amp;B387)</f>
        <v>6</v>
      </c>
      <c r="M387" s="69">
        <f>COUNTIFS('2way'!$M$3:$M$7690,"&gt;50%",'2way'!$Y$3:$Y$7690,"N",'2way'!$Q$3:$Q$7690,"=" &amp;B387) +  COUNTIFS('2way'!$M$3:$M$7690,"&gt;50%",'2way'!$Y$3:$Y$7690,"N",'2way'!$R$3:$R$7690,"=" &amp;B387)</f>
        <v>4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10</v>
      </c>
      <c r="Q387" s="6">
        <f t="shared" si="86"/>
        <v>0.6</v>
      </c>
      <c r="R387" s="6">
        <f t="shared" si="87"/>
        <v>0.4</v>
      </c>
      <c r="S387" s="6">
        <f t="shared" si="88"/>
        <v>0</v>
      </c>
      <c r="T387" s="6">
        <f t="shared" si="89"/>
        <v>0</v>
      </c>
      <c r="U387">
        <f t="shared" si="90"/>
        <v>5</v>
      </c>
      <c r="V387" s="6">
        <f t="shared" si="91"/>
        <v>0.5</v>
      </c>
      <c r="W387">
        <f t="shared" si="92"/>
        <v>6</v>
      </c>
      <c r="X387" s="6">
        <f t="shared" si="93"/>
        <v>0.6</v>
      </c>
      <c r="Y387">
        <f t="shared" si="94"/>
        <v>5</v>
      </c>
      <c r="Z387" s="6">
        <f t="shared" si="95"/>
        <v>0.5</v>
      </c>
      <c r="AA387">
        <f t="shared" si="96"/>
        <v>4</v>
      </c>
      <c r="AB387" s="6">
        <f t="shared" si="97"/>
        <v>0.4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3</v>
      </c>
      <c r="G388">
        <f>COUNTIF('2way'!$Q$3:$Q$7690,"=" &amp;B388) + COUNTIF('2way'!$R$3:$R$7690,"=" &amp;B388)</f>
        <v>10</v>
      </c>
      <c r="H388" s="6">
        <f t="shared" ref="H388:H398" si="98">C388/G388</f>
        <v>0.2</v>
      </c>
      <c r="I388" s="6">
        <f t="shared" si="83"/>
        <v>0.1</v>
      </c>
      <c r="J388" s="6">
        <f t="shared" si="84"/>
        <v>0.4</v>
      </c>
      <c r="K388" s="6">
        <f t="shared" si="85"/>
        <v>0.3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10</v>
      </c>
      <c r="Q388" s="6">
        <f t="shared" si="86"/>
        <v>0.4</v>
      </c>
      <c r="R388" s="6">
        <f t="shared" si="87"/>
        <v>0.2</v>
      </c>
      <c r="S388" s="6">
        <f t="shared" si="88"/>
        <v>0.3</v>
      </c>
      <c r="T388" s="6">
        <f t="shared" si="89"/>
        <v>0.1</v>
      </c>
      <c r="U388">
        <f t="shared" si="90"/>
        <v>6</v>
      </c>
      <c r="V388" s="6">
        <f t="shared" si="91"/>
        <v>0.6</v>
      </c>
      <c r="W388">
        <f t="shared" si="92"/>
        <v>7</v>
      </c>
      <c r="X388" s="6">
        <f t="shared" si="93"/>
        <v>0.7</v>
      </c>
      <c r="Y388">
        <f t="shared" si="94"/>
        <v>4</v>
      </c>
      <c r="Z388" s="6">
        <f t="shared" si="95"/>
        <v>0.4</v>
      </c>
      <c r="AA388">
        <f t="shared" si="96"/>
        <v>3</v>
      </c>
      <c r="AB388" s="6">
        <f t="shared" si="97"/>
        <v>0.3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10</v>
      </c>
      <c r="H390" s="6">
        <f t="shared" si="98"/>
        <v>0.3</v>
      </c>
      <c r="I390" s="6">
        <f t="shared" si="99"/>
        <v>0</v>
      </c>
      <c r="J390" s="6">
        <f t="shared" si="100"/>
        <v>0.4</v>
      </c>
      <c r="K390" s="6">
        <f t="shared" si="101"/>
        <v>0.3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4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10</v>
      </c>
      <c r="Q390" s="6">
        <f t="shared" si="102"/>
        <v>0.5</v>
      </c>
      <c r="R390" s="6">
        <f t="shared" si="103"/>
        <v>0.4</v>
      </c>
      <c r="S390" s="6">
        <f t="shared" si="104"/>
        <v>0</v>
      </c>
      <c r="T390" s="6">
        <f t="shared" si="105"/>
        <v>0.1</v>
      </c>
      <c r="U390">
        <f t="shared" si="106"/>
        <v>7</v>
      </c>
      <c r="V390" s="6">
        <f t="shared" si="107"/>
        <v>0.7</v>
      </c>
      <c r="W390">
        <f t="shared" si="108"/>
        <v>5</v>
      </c>
      <c r="X390" s="6">
        <f t="shared" si="109"/>
        <v>0.5</v>
      </c>
      <c r="Y390">
        <f t="shared" si="110"/>
        <v>3</v>
      </c>
      <c r="Z390" s="6">
        <f t="shared" si="111"/>
        <v>0.3</v>
      </c>
      <c r="AA390">
        <f t="shared" si="112"/>
        <v>5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10</v>
      </c>
      <c r="H392" s="6">
        <f t="shared" si="98"/>
        <v>0.1</v>
      </c>
      <c r="I392" s="6">
        <f t="shared" si="99"/>
        <v>0</v>
      </c>
      <c r="J392" s="6">
        <f t="shared" si="100"/>
        <v>0</v>
      </c>
      <c r="K392" s="6">
        <f t="shared" si="101"/>
        <v>0.1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10</v>
      </c>
      <c r="Q392" s="6">
        <f t="shared" si="102"/>
        <v>0.7</v>
      </c>
      <c r="R392" s="6">
        <f t="shared" si="103"/>
        <v>0.3</v>
      </c>
      <c r="S392" s="6">
        <f t="shared" si="104"/>
        <v>0</v>
      </c>
      <c r="T392" s="6">
        <f t="shared" si="105"/>
        <v>0</v>
      </c>
      <c r="U392">
        <f t="shared" si="106"/>
        <v>1</v>
      </c>
      <c r="V392" s="6">
        <f t="shared" si="107"/>
        <v>0.1</v>
      </c>
      <c r="W392">
        <f t="shared" si="108"/>
        <v>7</v>
      </c>
      <c r="X392" s="6">
        <f t="shared" si="109"/>
        <v>0.7</v>
      </c>
      <c r="Y392">
        <f t="shared" si="110"/>
        <v>1</v>
      </c>
      <c r="Z392" s="6">
        <f t="shared" si="111"/>
        <v>0.1</v>
      </c>
      <c r="AA392">
        <f t="shared" si="112"/>
        <v>3</v>
      </c>
      <c r="AB392" s="6">
        <f t="shared" si="113"/>
        <v>0.3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10</v>
      </c>
      <c r="H394" s="6">
        <f t="shared" si="98"/>
        <v>0</v>
      </c>
      <c r="I394" s="6">
        <f t="shared" si="99"/>
        <v>0</v>
      </c>
      <c r="J394" s="6">
        <f t="shared" si="100"/>
        <v>0.3</v>
      </c>
      <c r="K394" s="6">
        <f t="shared" si="101"/>
        <v>0.6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3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10</v>
      </c>
      <c r="Q394" s="6">
        <f t="shared" si="102"/>
        <v>0.6</v>
      </c>
      <c r="R394" s="6">
        <f t="shared" si="103"/>
        <v>0.3</v>
      </c>
      <c r="S394" s="6">
        <f t="shared" si="104"/>
        <v>0</v>
      </c>
      <c r="T394" s="6">
        <f t="shared" si="105"/>
        <v>0.1</v>
      </c>
      <c r="U394">
        <f t="shared" si="106"/>
        <v>3</v>
      </c>
      <c r="V394" s="6">
        <f t="shared" si="107"/>
        <v>0.3</v>
      </c>
      <c r="W394">
        <f t="shared" si="108"/>
        <v>6</v>
      </c>
      <c r="X394" s="6">
        <f t="shared" si="109"/>
        <v>0.6</v>
      </c>
      <c r="Y394">
        <f t="shared" si="110"/>
        <v>6</v>
      </c>
      <c r="Z394" s="6">
        <f t="shared" si="111"/>
        <v>0.6</v>
      </c>
      <c r="AA394">
        <f t="shared" si="112"/>
        <v>4</v>
      </c>
      <c r="AB394" s="6">
        <f t="shared" si="113"/>
        <v>0.4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10</v>
      </c>
      <c r="H395" s="6">
        <f t="shared" si="98"/>
        <v>0.2</v>
      </c>
      <c r="I395" s="6">
        <f t="shared" si="99"/>
        <v>0.2</v>
      </c>
      <c r="J395" s="6">
        <f t="shared" si="100"/>
        <v>0.5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10</v>
      </c>
      <c r="Q395" s="6">
        <f t="shared" si="102"/>
        <v>0.3</v>
      </c>
      <c r="R395" s="6">
        <f t="shared" si="103"/>
        <v>0.7</v>
      </c>
      <c r="S395" s="6">
        <f t="shared" si="104"/>
        <v>0</v>
      </c>
      <c r="T395" s="6">
        <f t="shared" si="105"/>
        <v>0</v>
      </c>
      <c r="U395">
        <f t="shared" si="106"/>
        <v>7</v>
      </c>
      <c r="V395" s="6">
        <f t="shared" si="107"/>
        <v>0.7</v>
      </c>
      <c r="W395">
        <f t="shared" si="108"/>
        <v>3</v>
      </c>
      <c r="X395" s="6">
        <f t="shared" si="109"/>
        <v>0.3</v>
      </c>
      <c r="Y395">
        <f t="shared" si="110"/>
        <v>2</v>
      </c>
      <c r="Z395" s="6">
        <f t="shared" si="111"/>
        <v>0.2</v>
      </c>
      <c r="AA395">
        <f t="shared" si="112"/>
        <v>7</v>
      </c>
      <c r="AB395" s="6">
        <f t="shared" si="113"/>
        <v>0.7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2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10</v>
      </c>
      <c r="H396" s="6">
        <f t="shared" si="98"/>
        <v>0.3</v>
      </c>
      <c r="I396" s="6">
        <f t="shared" si="99"/>
        <v>0.2</v>
      </c>
      <c r="J396" s="6">
        <f t="shared" si="100"/>
        <v>0.2</v>
      </c>
      <c r="K396" s="6">
        <f t="shared" si="101"/>
        <v>0.2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4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10</v>
      </c>
      <c r="Q396" s="6">
        <f t="shared" si="102"/>
        <v>0.5</v>
      </c>
      <c r="R396" s="6">
        <f t="shared" si="103"/>
        <v>0.4</v>
      </c>
      <c r="S396" s="6">
        <f t="shared" si="104"/>
        <v>0</v>
      </c>
      <c r="T396" s="6">
        <f t="shared" si="105"/>
        <v>0.1</v>
      </c>
      <c r="U396">
        <f t="shared" si="106"/>
        <v>5</v>
      </c>
      <c r="V396" s="6">
        <f t="shared" si="107"/>
        <v>0.5</v>
      </c>
      <c r="W396">
        <f t="shared" si="108"/>
        <v>5</v>
      </c>
      <c r="X396" s="6">
        <f t="shared" si="109"/>
        <v>0.5</v>
      </c>
      <c r="Y396">
        <f t="shared" si="110"/>
        <v>4</v>
      </c>
      <c r="Z396" s="6">
        <f t="shared" si="111"/>
        <v>0.4</v>
      </c>
      <c r="AA396">
        <f t="shared" si="112"/>
        <v>5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10</v>
      </c>
      <c r="H397" s="6">
        <f t="shared" si="98"/>
        <v>0.1</v>
      </c>
      <c r="I397" s="6">
        <f t="shared" si="99"/>
        <v>0.5</v>
      </c>
      <c r="J397" s="6">
        <f t="shared" si="100"/>
        <v>0.1</v>
      </c>
      <c r="K397" s="6">
        <f t="shared" si="101"/>
        <v>0.2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10</v>
      </c>
      <c r="Q397" s="6">
        <f t="shared" si="102"/>
        <v>0.1</v>
      </c>
      <c r="R397" s="6">
        <f t="shared" si="103"/>
        <v>0.7</v>
      </c>
      <c r="S397" s="6">
        <f t="shared" si="104"/>
        <v>0</v>
      </c>
      <c r="T397" s="6">
        <f t="shared" si="105"/>
        <v>0.2</v>
      </c>
      <c r="U397">
        <f t="shared" si="106"/>
        <v>2</v>
      </c>
      <c r="V397" s="6">
        <f t="shared" si="107"/>
        <v>0.2</v>
      </c>
      <c r="W397">
        <f t="shared" si="108"/>
        <v>1</v>
      </c>
      <c r="X397" s="6">
        <f t="shared" si="109"/>
        <v>0.1</v>
      </c>
      <c r="Y397">
        <f t="shared" si="110"/>
        <v>7</v>
      </c>
      <c r="Z397" s="6">
        <f t="shared" si="111"/>
        <v>0.7</v>
      </c>
      <c r="AA397">
        <f t="shared" si="112"/>
        <v>9</v>
      </c>
      <c r="AB397" s="6">
        <f t="shared" si="113"/>
        <v>0.9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E0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8" t="s">
        <v>455</v>
      </c>
      <c r="C1" s="148"/>
      <c r="D1" s="148"/>
      <c r="E1" s="148"/>
      <c r="F1" s="148"/>
      <c r="G1" s="148"/>
      <c r="H1" s="148">
        <v>1</v>
      </c>
      <c r="I1" s="148"/>
      <c r="J1" s="148" t="s">
        <v>166</v>
      </c>
      <c r="K1" s="148"/>
      <c r="L1" s="148">
        <v>2</v>
      </c>
      <c r="M1" s="148"/>
      <c r="N1" s="148" t="s">
        <v>465</v>
      </c>
      <c r="O1" s="148"/>
      <c r="P1" s="148"/>
      <c r="Q1" s="148"/>
      <c r="R1" s="148"/>
      <c r="S1" s="148"/>
      <c r="T1" s="148">
        <v>1</v>
      </c>
      <c r="U1" s="148"/>
      <c r="V1" s="148" t="s">
        <v>166</v>
      </c>
      <c r="W1" s="148"/>
      <c r="X1" s="148">
        <v>2</v>
      </c>
      <c r="Y1" s="148"/>
      <c r="Z1" s="148" t="s">
        <v>489</v>
      </c>
      <c r="AA1" s="148"/>
      <c r="AB1" s="148"/>
      <c r="AC1" s="148"/>
      <c r="AD1" s="148" t="s">
        <v>491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166</v>
      </c>
      <c r="E2" s="148"/>
      <c r="F2" s="148">
        <v>2</v>
      </c>
      <c r="G2" s="148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8">
        <v>1</v>
      </c>
      <c r="O2" s="148"/>
      <c r="P2" s="148" t="s">
        <v>166</v>
      </c>
      <c r="Q2" s="148"/>
      <c r="R2" s="148">
        <v>2</v>
      </c>
      <c r="S2" s="148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8" t="s">
        <v>490</v>
      </c>
      <c r="AA2" s="148"/>
      <c r="AB2" s="148" t="s">
        <v>465</v>
      </c>
      <c r="AC2" s="148"/>
      <c r="AD2" s="148" t="s">
        <v>490</v>
      </c>
      <c r="AE2" s="148"/>
      <c r="AF2" s="148" t="s">
        <v>465</v>
      </c>
      <c r="AG2" s="148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15</v>
      </c>
      <c r="C4" s="68">
        <f>COUNTIFS('3way'!$A$3:$A$7690,"&gt;=  45% ",'3way'!$AE$3:$AE$7690,"&lt;&gt;1",'3way'!$Z$3:$Z$7690,"="  &amp;A4)</f>
        <v>35</v>
      </c>
      <c r="D4" s="68">
        <f>COUNTIFS('3way'!$B$3:$B$7690,"&gt;=  26% ",'3way'!$AE$3:$AE$7690,"X",'3way'!$Z$3:$Z$7690,"="  &amp;A4)</f>
        <v>3</v>
      </c>
      <c r="E4" s="68">
        <f>COUNTIFS('3way'!$B$3:$B$7690,"&gt;=  26% ",'3way'!$AE$3:$AE$7690,"&lt;&gt;X",'3way'!$Z$3:$Z$7690,"="  &amp;A4)</f>
        <v>17</v>
      </c>
      <c r="F4" s="68">
        <f>COUNTIFS('3way'!$C$3:$C$7690,"&gt;=  28% ",'3way'!$AE$3:$AE$7690,"2",'3way'!$Z$3:$Z$7690,"="  &amp;A4)</f>
        <v>20</v>
      </c>
      <c r="G4" s="68">
        <f>COUNTIFS('3way'!$C$3:$C$7690,"&gt;=  28% ",'3way'!$AE$3:$AE$7690,"&lt;&gt;2",'3way'!$Z$3:$Z$7690,"="  &amp;A4)</f>
        <v>46</v>
      </c>
      <c r="H4" s="6">
        <f>(B4/((COUNTIF('3way'!$Z$3:$Z$7690,"="&amp;A4))))</f>
        <v>0.15151515151515152</v>
      </c>
      <c r="I4" s="6">
        <f>(C4/(COUNTIF('3way'!$Z$3:$Z$7690,"="&amp;A4)))</f>
        <v>0.35353535353535354</v>
      </c>
      <c r="J4" s="6">
        <f>(D4/(COUNTIF('3way'!$Z$3:$Z$7690,"="&amp;A4)))</f>
        <v>3.0303030303030304E-2</v>
      </c>
      <c r="K4" s="6">
        <f>(E4/(COUNTIF('3way'!$Z$3:$Z$7690,"="&amp;A4)))</f>
        <v>0.17171717171717171</v>
      </c>
      <c r="L4" s="6">
        <f>(F4/(COUNTIF('3way'!$Z$3:$Z$7690,"="&amp;A4)))</f>
        <v>0.20202020202020202</v>
      </c>
      <c r="M4" s="6">
        <f>(G4/(COUNTIF('3way'!$Z$3:$Z$7690,"="&amp;A4)))</f>
        <v>0.46464646464646464</v>
      </c>
      <c r="N4" s="68">
        <f>COUNTIFS('3way'!$R$3:$R$7690,"&gt;=  45% ",'3way'!$AE$3:$AE$7690,"1",'3way'!$Z$3:$Z$7690,"="  &amp;A4)</f>
        <v>22</v>
      </c>
      <c r="O4">
        <f>COUNTIFS('3way'!$R$3:$R$7690,"&gt;=  45% ",'3way'!$AE$3:$AE$7690,"&lt;&gt;1",'3way'!$Z$3:$Z$7690,"="  &amp;A4)</f>
        <v>41</v>
      </c>
      <c r="P4">
        <f>COUNTIFS('3way'!$S$3:$S$7690,"&gt;=  26% ",'3way'!$AE$3:$AE$7690,"X",'3way'!$Z$3:$Z$7690,"="  &amp;A4)</f>
        <v>8</v>
      </c>
      <c r="Q4">
        <f>COUNTIFS('3way'!$S$3:$S$7690,"&gt;=  26% ",'3way'!$AE$3:$AE$7690,"&lt;&gt;X",'3way'!$Z$3:$Z$7690,"="  &amp;A4)</f>
        <v>23</v>
      </c>
      <c r="R4">
        <f>COUNTIFS('3way'!$T$3:$T$7690,"&gt;=  28% ",'3way'!$AE$3:$AE$7690,"2",'3way'!$Z$3:$Z$7690,"="  &amp;A4)</f>
        <v>25</v>
      </c>
      <c r="S4" s="83">
        <f>COUNTIFS('3way'!$T$3:$T$7690,"&gt;=  28% ",'3way'!$AE$3:$AE$7690,"&lt;&gt;2",'3way'!$Z$3:$Z$7690,"="  &amp;A4)</f>
        <v>60</v>
      </c>
      <c r="T4" s="6">
        <f>(N4/(COUNTIF('3way'!$Z$3:$Z$7690,"="&amp;A4)))</f>
        <v>0.22222222222222221</v>
      </c>
      <c r="U4" s="6">
        <f>(O4/(COUNTIF('3way'!$Z$3:$Z$7690,"="&amp;A4)))</f>
        <v>0.41414141414141414</v>
      </c>
      <c r="V4" s="6">
        <f>(P4/(COUNTIF('3way'!$Z$3:$Z$7690,"="&amp;A4)))</f>
        <v>8.0808080808080815E-2</v>
      </c>
      <c r="W4" s="6">
        <f>(Q4/(COUNTIF('3way'!$Z$3:$Z$7690,"="&amp;A4)))</f>
        <v>0.23232323232323232</v>
      </c>
      <c r="X4" s="6">
        <f>(R4/(COUNTIF('3way'!$Z$3:$Z$7690,"="&amp;A4)))</f>
        <v>0.25252525252525254</v>
      </c>
      <c r="Y4" s="6">
        <f>(S4/(COUNTIF('3way'!$Z$3:$Z$7690,"="&amp;A4)))</f>
        <v>0.60606060606060608</v>
      </c>
      <c r="Z4">
        <f>B4+D4+F4</f>
        <v>38</v>
      </c>
      <c r="AA4" s="6">
        <f>(Z4/(COUNTIF('3way'!$Z$3:$Z$7690,"="&amp;A4)))</f>
        <v>0.38383838383838381</v>
      </c>
      <c r="AB4">
        <f>N4+P4+R4</f>
        <v>55</v>
      </c>
      <c r="AC4" s="6">
        <f>(AB4/(COUNTIF('3way'!$Z$3:$Z$7690,"="&amp;A4)))</f>
        <v>0.55555555555555558</v>
      </c>
      <c r="AD4">
        <f>C4+E4+G4</f>
        <v>98</v>
      </c>
      <c r="AE4" s="6">
        <f>(AD4/(COUNTIF('3way'!$Z$3:$Z$7690,"="&amp;A4)))</f>
        <v>0.98989898989898994</v>
      </c>
      <c r="AF4">
        <f>O4+Q4+S4</f>
        <v>124</v>
      </c>
      <c r="AG4" s="6">
        <f>(AF4/(COUNTIF('3way'!$Z$3:$Z$7690,"="&amp;A4)))</f>
        <v>1.2525252525252526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21</v>
      </c>
      <c r="C5" s="68">
        <f>COUNTIFS('3way'!$A$3:$A$7690,"&gt;=  45% ",'3way'!$AE$3:$AE$7690,"&lt;&gt;1",'3way'!$Z$3:$Z$7690,"="  &amp;A5)</f>
        <v>37</v>
      </c>
      <c r="D5" s="68">
        <f>COUNTIFS('3way'!$B$3:$B$7690,"&gt;=  26% ",'3way'!$AE$3:$AE$7690,"X",'3way'!$Z$3:$Z$7690,"="  &amp;A5)</f>
        <v>6</v>
      </c>
      <c r="E5" s="68">
        <f>COUNTIFS('3way'!$B$3:$B$7690,"&gt;=  26% ",'3way'!$AE$3:$AE$7690,"&lt;&gt;X",'3way'!$Z$3:$Z$7690,"="  &amp;A5)</f>
        <v>13</v>
      </c>
      <c r="F5" s="68">
        <f>COUNTIFS('3way'!$C$3:$C$7690,"&gt;=  28% ",'3way'!$AE$3:$AE$7690,"2",'3way'!$Z$3:$Z$7690,"="  &amp;A5)</f>
        <v>11</v>
      </c>
      <c r="G5" s="68">
        <f>COUNTIFS('3way'!$C$3:$C$7690,"&gt;=  28% ",'3way'!$AE$3:$AE$7690,"&lt;&gt;2",'3way'!$Z$3:$Z$7690,"="  &amp;A5)</f>
        <v>32</v>
      </c>
      <c r="H5" s="6">
        <f>(B5/((COUNTIF('3way'!$Z$3:$Z$7690,"="&amp;A5))))</f>
        <v>0.29166666666666669</v>
      </c>
      <c r="I5" s="6">
        <f>(C5/(COUNTIF('3way'!$Z$3:$Z$7690,"="&amp;A5)))</f>
        <v>0.51388888888888884</v>
      </c>
      <c r="J5" s="6">
        <f>(D5/(COUNTIF('3way'!$Z$3:$Z$7690,"="&amp;A5)))</f>
        <v>8.3333333333333329E-2</v>
      </c>
      <c r="K5" s="6">
        <f>(E5/(COUNTIF('3way'!$Z$3:$Z$7690,"="&amp;A5)))</f>
        <v>0.18055555555555555</v>
      </c>
      <c r="L5" s="6">
        <f>(F5/(COUNTIF('3way'!$Z$3:$Z$7690,"="&amp;A5)))</f>
        <v>0.15277777777777779</v>
      </c>
      <c r="M5" s="6">
        <f>(G5/(COUNTIF('3way'!$Z$3:$Z$7690,"="&amp;A5)))</f>
        <v>0.44444444444444442</v>
      </c>
      <c r="N5" s="68">
        <f>COUNTIFS('3way'!$R$3:$R$7690,"&gt;=  45% ",'3way'!$AE$3:$AE$7690,"1",'3way'!$Z$3:$Z$7690,"="  &amp;A5)</f>
        <v>22</v>
      </c>
      <c r="O5">
        <f>COUNTIFS('3way'!$R$3:$R$7690,"&gt;=  45% ",'3way'!$AE$3:$AE$7690,"&lt;&gt;1",'3way'!$Z$3:$Z$7690,"="  &amp;A5)</f>
        <v>35</v>
      </c>
      <c r="P5">
        <f>COUNTIFS('3way'!$S$3:$S$7690,"&gt;=  26% ",'3way'!$AE$3:$AE$7690,"X",'3way'!$Z$3:$Z$7690,"="  &amp;A5)</f>
        <v>9</v>
      </c>
      <c r="Q5">
        <f>COUNTIFS('3way'!$S$3:$S$7690,"&gt;=  26% ",'3way'!$AE$3:$AE$7690,"&lt;&gt;X",'3way'!$Z$3:$Z$7690,"="  &amp;A5)</f>
        <v>16</v>
      </c>
      <c r="R5">
        <f>COUNTIFS('3way'!$T$3:$T$7690,"&gt;=  28% ",'3way'!$AE$3:$AE$7690,"2",'3way'!$Z$3:$Z$7690,"="  &amp;A5)</f>
        <v>15</v>
      </c>
      <c r="S5" s="83">
        <f>COUNTIFS('3way'!$T$3:$T$7690,"&gt;=  28% ",'3way'!$AE$3:$AE$7690,"&lt;&gt;2",'3way'!$Z$3:$Z$7690,"="  &amp;A5)</f>
        <v>39</v>
      </c>
      <c r="T5" s="6">
        <f>(N5/(COUNTIF('3way'!$Z$3:$Z$7690,"="&amp;A5)))</f>
        <v>0.30555555555555558</v>
      </c>
      <c r="U5" s="6">
        <f>(O5/(COUNTIF('3way'!$Z$3:$Z$7690,"="&amp;A5)))</f>
        <v>0.4861111111111111</v>
      </c>
      <c r="V5" s="6">
        <f>(P5/(COUNTIF('3way'!$Z$3:$Z$7690,"="&amp;A5)))</f>
        <v>0.125</v>
      </c>
      <c r="W5" s="6">
        <f>(Q5/(COUNTIF('3way'!$Z$3:$Z$7690,"="&amp;A5)))</f>
        <v>0.22222222222222221</v>
      </c>
      <c r="X5" s="6">
        <f>(R5/(COUNTIF('3way'!$Z$3:$Z$7690,"="&amp;A5)))</f>
        <v>0.20833333333333334</v>
      </c>
      <c r="Y5" s="6">
        <f>(S5/(COUNTIF('3way'!$Z$3:$Z$7690,"="&amp;A5)))</f>
        <v>0.54166666666666663</v>
      </c>
      <c r="Z5">
        <f t="shared" ref="Z5:Z26" si="0">B5+D5+F5</f>
        <v>38</v>
      </c>
      <c r="AA5" s="6">
        <f>(Z5/(COUNTIF('3way'!$Z$3:$Z$7690,"="&amp;A5)))</f>
        <v>0.52777777777777779</v>
      </c>
      <c r="AB5">
        <f t="shared" ref="AB5:AB26" si="1">N5+P5+R5</f>
        <v>46</v>
      </c>
      <c r="AC5" s="6">
        <f>(AB5/(COUNTIF('3way'!$Z$3:$Z$7690,"="&amp;A5)))</f>
        <v>0.63888888888888884</v>
      </c>
      <c r="AD5">
        <f t="shared" ref="AD5:AD26" si="2">C5+E5+G5</f>
        <v>82</v>
      </c>
      <c r="AE5" s="6">
        <f>(AD5/(COUNTIF('3way'!$Z$3:$Z$7690,"="&amp;A5)))</f>
        <v>1.1388888888888888</v>
      </c>
      <c r="AF5">
        <f t="shared" ref="AF5:AF26" si="3">O5+Q5+S5</f>
        <v>90</v>
      </c>
      <c r="AG5" s="6">
        <f>(AF5/(COUNTIF('3way'!$Z$3:$Z$7690,"="&amp;A5)))</f>
        <v>1.25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14</v>
      </c>
      <c r="C6" s="68">
        <f>COUNTIFS('3way'!$A$3:$A$7690,"&gt;=  45% ",'3way'!$AE$3:$AE$7690,"&lt;&gt;1",'3way'!$Z$3:$Z$7690,"="  &amp;A6)</f>
        <v>35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6</v>
      </c>
      <c r="F6" s="68">
        <f>COUNTIFS('3way'!$C$3:$C$7690,"&gt;=  28% ",'3way'!$AE$3:$AE$7690,"2",'3way'!$Z$3:$Z$7690,"="  &amp;A6)</f>
        <v>12</v>
      </c>
      <c r="G6" s="68">
        <f>COUNTIFS('3way'!$C$3:$C$7690,"&gt;=  28% ",'3way'!$AE$3:$AE$7690,"&lt;&gt;2",'3way'!$Z$3:$Z$7690,"="  &amp;A6)</f>
        <v>27</v>
      </c>
      <c r="H6" s="6">
        <f>(B6/((COUNTIF('3way'!$Z$3:$Z$7690,"="&amp;A6))))</f>
        <v>0.15555555555555556</v>
      </c>
      <c r="I6" s="6">
        <f>(C6/(COUNTIF('3way'!$Z$3:$Z$7690,"="&amp;A6)))</f>
        <v>0.3888888888888889</v>
      </c>
      <c r="J6" s="6">
        <f>(D6/(COUNTIF('3way'!$Z$3:$Z$7690,"="&amp;A6)))</f>
        <v>5.5555555555555552E-2</v>
      </c>
      <c r="K6" s="6">
        <f>(E6/(COUNTIF('3way'!$Z$3:$Z$7690,"="&amp;A6)))</f>
        <v>6.6666666666666666E-2</v>
      </c>
      <c r="L6" s="6">
        <f>(F6/(COUNTIF('3way'!$Z$3:$Z$7690,"="&amp;A6)))</f>
        <v>0.13333333333333333</v>
      </c>
      <c r="M6" s="6">
        <f>(G6/(COUNTIF('3way'!$Z$3:$Z$7690,"="&amp;A6)))</f>
        <v>0.3</v>
      </c>
      <c r="N6" s="68">
        <f>COUNTIFS('3way'!$R$3:$R$7690,"&gt;=  45% ",'3way'!$AE$3:$AE$7690,"1",'3way'!$Z$3:$Z$7690,"="  &amp;A6)</f>
        <v>14</v>
      </c>
      <c r="O6">
        <f>COUNTIFS('3way'!$R$3:$R$7690,"&gt;=  45% ",'3way'!$AE$3:$AE$7690,"&lt;&gt;1",'3way'!$Z$3:$Z$7690,"="  &amp;A6)</f>
        <v>34</v>
      </c>
      <c r="P6">
        <f>COUNTIFS('3way'!$S$3:$S$7690,"&gt;=  26% ",'3way'!$AE$3:$AE$7690,"X",'3way'!$Z$3:$Z$7690,"="  &amp;A6)</f>
        <v>15</v>
      </c>
      <c r="Q6">
        <f>COUNTIFS('3way'!$S$3:$S$7690,"&gt;=  26% ",'3way'!$AE$3:$AE$7690,"&lt;&gt;X",'3way'!$Z$3:$Z$7690,"="  &amp;A6)</f>
        <v>47</v>
      </c>
      <c r="R6">
        <f>COUNTIFS('3way'!$T$3:$T$7690,"&gt;=  28% ",'3way'!$AE$3:$AE$7690,"2",'3way'!$Z$3:$Z$7690,"="  &amp;A6)</f>
        <v>26</v>
      </c>
      <c r="S6" s="83">
        <f>COUNTIFS('3way'!$T$3:$T$7690,"&gt;=  28% ",'3way'!$AE$3:$AE$7690,"&lt;&gt;2",'3way'!$Z$3:$Z$7690,"="  &amp;A6)</f>
        <v>55</v>
      </c>
      <c r="T6" s="6">
        <f>(N6/(COUNTIF('3way'!$Z$3:$Z$7690,"="&amp;A6)))</f>
        <v>0.15555555555555556</v>
      </c>
      <c r="U6" s="6">
        <f>(O6/(COUNTIF('3way'!$Z$3:$Z$7690,"="&amp;A6)))</f>
        <v>0.37777777777777777</v>
      </c>
      <c r="V6" s="6">
        <f>(P6/(COUNTIF('3way'!$Z$3:$Z$7690,"="&amp;A6)))</f>
        <v>0.16666666666666666</v>
      </c>
      <c r="W6" s="6">
        <f>(Q6/(COUNTIF('3way'!$Z$3:$Z$7690,"="&amp;A6)))</f>
        <v>0.52222222222222225</v>
      </c>
      <c r="X6" s="6">
        <f>(R6/(COUNTIF('3way'!$Z$3:$Z$7690,"="&amp;A6)))</f>
        <v>0.28888888888888886</v>
      </c>
      <c r="Y6" s="6">
        <f>(S6/(COUNTIF('3way'!$Z$3:$Z$7690,"="&amp;A6)))</f>
        <v>0.61111111111111116</v>
      </c>
      <c r="Z6">
        <f t="shared" si="0"/>
        <v>31</v>
      </c>
      <c r="AA6" s="6">
        <f>(Z6/(COUNTIF('3way'!$Z$3:$Z$7690,"="&amp;A6)))</f>
        <v>0.34444444444444444</v>
      </c>
      <c r="AB6">
        <f t="shared" si="1"/>
        <v>55</v>
      </c>
      <c r="AC6" s="6">
        <f>(AB6/(COUNTIF('3way'!$Z$3:$Z$7690,"="&amp;A6)))</f>
        <v>0.61111111111111116</v>
      </c>
      <c r="AD6">
        <f t="shared" si="2"/>
        <v>68</v>
      </c>
      <c r="AE6" s="6">
        <f>(AD6/(COUNTIF('3way'!$Z$3:$Z$7690,"="&amp;A6)))</f>
        <v>0.75555555555555554</v>
      </c>
      <c r="AF6">
        <f t="shared" si="3"/>
        <v>136</v>
      </c>
      <c r="AG6" s="6">
        <f>(AF6/(COUNTIF('3way'!$Z$3:$Z$7690,"="&amp;A6)))</f>
        <v>1.5111111111111111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12</v>
      </c>
      <c r="C7" s="68">
        <f>COUNTIFS('3way'!$A$3:$A$7690,"&gt;=  45% ",'3way'!$AE$3:$AE$7690,"&lt;&gt;1",'3way'!$Z$3:$Z$7690,"="  &amp;A7)</f>
        <v>29</v>
      </c>
      <c r="D7" s="68">
        <f>COUNTIFS('3way'!$B$3:$B$7690,"&gt;=  26% ",'3way'!$AE$3:$AE$7690,"X",'3way'!$Z$3:$Z$7690,"="  &amp;A7)</f>
        <v>5</v>
      </c>
      <c r="E7" s="68">
        <f>COUNTIFS('3way'!$B$3:$B$7690,"&gt;=  26% ",'3way'!$AE$3:$AE$7690,"&lt;&gt;X",'3way'!$Z$3:$Z$7690,"="  &amp;A7)</f>
        <v>17</v>
      </c>
      <c r="F7" s="68">
        <f>COUNTIFS('3way'!$C$3:$C$7690,"&gt;=  28% ",'3way'!$AE$3:$AE$7690,"2",'3way'!$Z$3:$Z$7690,"="  &amp;A7)</f>
        <v>20</v>
      </c>
      <c r="G7" s="68">
        <f>COUNTIFS('3way'!$C$3:$C$7690,"&gt;=  28% ",'3way'!$AE$3:$AE$7690,"&lt;&gt;2",'3way'!$Z$3:$Z$7690,"="  &amp;A7)</f>
        <v>47</v>
      </c>
      <c r="H7" s="6">
        <f>(B7/((COUNTIF('3way'!$Z$3:$Z$7690,"="&amp;A7))))</f>
        <v>0.15</v>
      </c>
      <c r="I7" s="6">
        <f>(C7/(COUNTIF('3way'!$Z$3:$Z$7690,"="&amp;A7)))</f>
        <v>0.36249999999999999</v>
      </c>
      <c r="J7" s="6">
        <f>(D7/(COUNTIF('3way'!$Z$3:$Z$7690,"="&amp;A7)))</f>
        <v>6.25E-2</v>
      </c>
      <c r="K7" s="6">
        <f>(E7/(COUNTIF('3way'!$Z$3:$Z$7690,"="&amp;A7)))</f>
        <v>0.21249999999999999</v>
      </c>
      <c r="L7" s="6">
        <f>(F7/(COUNTIF('3way'!$Z$3:$Z$7690,"="&amp;A7)))</f>
        <v>0.25</v>
      </c>
      <c r="M7" s="6">
        <f>(G7/(COUNTIF('3way'!$Z$3:$Z$7690,"="&amp;A7)))</f>
        <v>0.58750000000000002</v>
      </c>
      <c r="N7" s="68">
        <f>COUNTIFS('3way'!$R$3:$R$7690,"&gt;=  45% ",'3way'!$AE$3:$AE$7690,"1",'3way'!$Z$3:$Z$7690,"="  &amp;A7)</f>
        <v>21</v>
      </c>
      <c r="O7">
        <f>COUNTIFS('3way'!$R$3:$R$7690,"&gt;=  45% ",'3way'!$AE$3:$AE$7690,"&lt;&gt;1",'3way'!$Z$3:$Z$7690,"="  &amp;A7)</f>
        <v>31</v>
      </c>
      <c r="P7">
        <f>COUNTIFS('3way'!$S$3:$S$7690,"&gt;=  26% ",'3way'!$AE$3:$AE$7690,"X",'3way'!$Z$3:$Z$7690,"="  &amp;A7)</f>
        <v>15</v>
      </c>
      <c r="Q7">
        <f>COUNTIFS('3way'!$S$3:$S$7690,"&gt;=  26% ",'3way'!$AE$3:$AE$7690,"&lt;&gt;X",'3way'!$Z$3:$Z$7690,"="  &amp;A7)</f>
        <v>30</v>
      </c>
      <c r="R7">
        <f>COUNTIFS('3way'!$T$3:$T$7690,"&gt;=  28% ",'3way'!$AE$3:$AE$7690,"2",'3way'!$Z$3:$Z$7690,"="  &amp;A7)</f>
        <v>23</v>
      </c>
      <c r="S7" s="83">
        <f>COUNTIFS('3way'!$T$3:$T$7690,"&gt;=  28% ",'3way'!$AE$3:$AE$7690,"&lt;&gt;2",'3way'!$Z$3:$Z$7690,"="  &amp;A7)</f>
        <v>47</v>
      </c>
      <c r="T7" s="6">
        <f>(N7/(COUNTIF('3way'!$Z$3:$Z$7690,"="&amp;A7)))</f>
        <v>0.26250000000000001</v>
      </c>
      <c r="U7" s="6">
        <f>(O7/(COUNTIF('3way'!$Z$3:$Z$7690,"="&amp;A7)))</f>
        <v>0.38750000000000001</v>
      </c>
      <c r="V7" s="6">
        <f>(P7/(COUNTIF('3way'!$Z$3:$Z$7690,"="&amp;A7)))</f>
        <v>0.1875</v>
      </c>
      <c r="W7" s="6">
        <f>(Q7/(COUNTIF('3way'!$Z$3:$Z$7690,"="&amp;A7)))</f>
        <v>0.375</v>
      </c>
      <c r="X7" s="6">
        <f>(R7/(COUNTIF('3way'!$Z$3:$Z$7690,"="&amp;A7)))</f>
        <v>0.28749999999999998</v>
      </c>
      <c r="Y7" s="6">
        <f>(S7/(COUNTIF('3way'!$Z$3:$Z$7690,"="&amp;A7)))</f>
        <v>0.58750000000000002</v>
      </c>
      <c r="Z7">
        <f t="shared" si="0"/>
        <v>37</v>
      </c>
      <c r="AA7" s="6">
        <f>(Z7/(COUNTIF('3way'!$Z$3:$Z$7690,"="&amp;A7)))</f>
        <v>0.46250000000000002</v>
      </c>
      <c r="AB7">
        <f t="shared" si="1"/>
        <v>59</v>
      </c>
      <c r="AC7" s="6">
        <f>(AB7/(COUNTIF('3way'!$Z$3:$Z$7690,"="&amp;A7)))</f>
        <v>0.73750000000000004</v>
      </c>
      <c r="AD7">
        <f t="shared" si="2"/>
        <v>93</v>
      </c>
      <c r="AE7" s="6">
        <f>(AD7/(COUNTIF('3way'!$Z$3:$Z$7690,"="&amp;A7)))</f>
        <v>1.1625000000000001</v>
      </c>
      <c r="AF7">
        <f t="shared" si="3"/>
        <v>108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22</v>
      </c>
      <c r="C8" s="68">
        <f>COUNTIFS('3way'!$A$3:$A$7690,"&gt;=  45% ",'3way'!$AE$3:$AE$7690,"&lt;&gt;1",'3way'!$Z$3:$Z$7690,"="  &amp;A8)</f>
        <v>50</v>
      </c>
      <c r="D8" s="68">
        <f>COUNTIFS('3way'!$B$3:$B$7690,"&gt;=  26% ",'3way'!$AE$3:$AE$7690,"X",'3way'!$Z$3:$Z$7690,"="  &amp;A8)</f>
        <v>29</v>
      </c>
      <c r="E8" s="68">
        <f>COUNTIFS('3way'!$B$3:$B$7690,"&gt;=  26% ",'3way'!$AE$3:$AE$7690,"&lt;&gt;X",'3way'!$Z$3:$Z$7690,"="  &amp;A8)</f>
        <v>63</v>
      </c>
      <c r="F8" s="68">
        <f>COUNTIFS('3way'!$C$3:$C$7690,"&gt;=  28% ",'3way'!$AE$3:$AE$7690,"2",'3way'!$Z$3:$Z$7690,"="  &amp;A8)</f>
        <v>17</v>
      </c>
      <c r="G8" s="68">
        <f>COUNTIFS('3way'!$C$3:$C$7690,"&gt;=  28% ",'3way'!$AE$3:$AE$7690,"&lt;&gt;2",'3way'!$Z$3:$Z$7690,"="  &amp;A8)</f>
        <v>79</v>
      </c>
      <c r="H8" s="6">
        <f>(B8/((COUNTIF('3way'!$Z$3:$Z$7690,"="&amp;A8))))</f>
        <v>0.15277777777777779</v>
      </c>
      <c r="I8" s="6">
        <f>(C8/(COUNTIF('3way'!$Z$3:$Z$7690,"="&amp;A8)))</f>
        <v>0.34722222222222221</v>
      </c>
      <c r="J8" s="6">
        <f>(D8/(COUNTIF('3way'!$Z$3:$Z$7690,"="&amp;A8)))</f>
        <v>0.2013888888888889</v>
      </c>
      <c r="K8" s="6">
        <f>(E8/(COUNTIF('3way'!$Z$3:$Z$7690,"="&amp;A8)))</f>
        <v>0.4375</v>
      </c>
      <c r="L8" s="6">
        <f>(F8/(COUNTIF('3way'!$Z$3:$Z$7690,"="&amp;A8)))</f>
        <v>0.11805555555555555</v>
      </c>
      <c r="M8" s="6">
        <f>(G8/(COUNTIF('3way'!$Z$3:$Z$7690,"="&amp;A8)))</f>
        <v>0.54861111111111116</v>
      </c>
      <c r="N8" s="68">
        <f>COUNTIFS('3way'!$R$3:$R$7690,"&gt;=  45% ",'3way'!$AE$3:$AE$7690,"1",'3way'!$Z$3:$Z$7690,"="  &amp;A8)</f>
        <v>31</v>
      </c>
      <c r="O8">
        <f>COUNTIFS('3way'!$R$3:$R$7690,"&gt;=  45% ",'3way'!$AE$3:$AE$7690,"&lt;&gt;1",'3way'!$Z$3:$Z$7690,"="  &amp;A8)</f>
        <v>54</v>
      </c>
      <c r="P8">
        <f>COUNTIFS('3way'!$S$3:$S$7690,"&gt;=  26% ",'3way'!$AE$3:$AE$7690,"X",'3way'!$Z$3:$Z$7690,"="  &amp;A8)</f>
        <v>37</v>
      </c>
      <c r="Q8">
        <f>COUNTIFS('3way'!$S$3:$S$7690,"&gt;=  26% ",'3way'!$AE$3:$AE$7690,"&lt;&gt;X",'3way'!$Z$3:$Z$7690,"="  &amp;A8)</f>
        <v>88</v>
      </c>
      <c r="R8">
        <f>COUNTIFS('3way'!$T$3:$T$7690,"&gt;=  28% ",'3way'!$AE$3:$AE$7690,"2",'3way'!$Z$3:$Z$7690,"="  &amp;A8)</f>
        <v>26</v>
      </c>
      <c r="S8" s="83">
        <f>COUNTIFS('3way'!$T$3:$T$7690,"&gt;=  28% ",'3way'!$AE$3:$AE$7690,"&lt;&gt;2",'3way'!$Z$3:$Z$7690,"="  &amp;A8)</f>
        <v>76</v>
      </c>
      <c r="T8" s="6">
        <f>(N8/(COUNTIF('3way'!$Z$3:$Z$7690,"="&amp;A8)))</f>
        <v>0.21527777777777779</v>
      </c>
      <c r="U8" s="6">
        <f>(O8/(COUNTIF('3way'!$Z$3:$Z$7690,"="&amp;A8)))</f>
        <v>0.375</v>
      </c>
      <c r="V8" s="6">
        <f>(P8/(COUNTIF('3way'!$Z$3:$Z$7690,"="&amp;A8)))</f>
        <v>0.25694444444444442</v>
      </c>
      <c r="W8" s="6">
        <f>(Q8/(COUNTIF('3way'!$Z$3:$Z$7690,"="&amp;A8)))</f>
        <v>0.61111111111111116</v>
      </c>
      <c r="X8" s="6">
        <f>(R8/(COUNTIF('3way'!$Z$3:$Z$7690,"="&amp;A8)))</f>
        <v>0.18055555555555555</v>
      </c>
      <c r="Y8" s="6">
        <f>(S8/(COUNTIF('3way'!$Z$3:$Z$7690,"="&amp;A8)))</f>
        <v>0.52777777777777779</v>
      </c>
      <c r="Z8">
        <f t="shared" si="0"/>
        <v>68</v>
      </c>
      <c r="AA8" s="6">
        <f>(Z8/(COUNTIF('3way'!$Z$3:$Z$7690,"="&amp;A8)))</f>
        <v>0.47222222222222221</v>
      </c>
      <c r="AB8">
        <f t="shared" si="1"/>
        <v>94</v>
      </c>
      <c r="AC8" s="6">
        <f>(AB8/(COUNTIF('3way'!$Z$3:$Z$7690,"="&amp;A8)))</f>
        <v>0.65277777777777779</v>
      </c>
      <c r="AD8">
        <f t="shared" si="2"/>
        <v>192</v>
      </c>
      <c r="AE8" s="6">
        <f>(AD8/(COUNTIF('3way'!$Z$3:$Z$7690,"="&amp;A8)))</f>
        <v>1.3333333333333333</v>
      </c>
      <c r="AF8">
        <f t="shared" si="3"/>
        <v>218</v>
      </c>
      <c r="AG8" s="6">
        <f>(AF8/(COUNTIF('3way'!$Z$3:$Z$7690,"="&amp;A8)))</f>
        <v>1.5138888888888888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22</v>
      </c>
      <c r="C9" s="68">
        <f>COUNTIFS('3way'!$A$3:$A$7690,"&gt;=  45% ",'3way'!$AE$3:$AE$7690,"&lt;&gt;1",'3way'!$Z$3:$Z$7690,"="  &amp;A9)</f>
        <v>52</v>
      </c>
      <c r="D9" s="68">
        <f>COUNTIFS('3way'!$B$3:$B$7690,"&gt;=  26% ",'3way'!$AE$3:$AE$7690,"X",'3way'!$Z$3:$Z$7690,"="  &amp;A9)</f>
        <v>20</v>
      </c>
      <c r="E9" s="68">
        <f>COUNTIFS('3way'!$B$3:$B$7690,"&gt;=  26% ",'3way'!$AE$3:$AE$7690,"&lt;&gt;X",'3way'!$Z$3:$Z$7690,"="  &amp;A9)</f>
        <v>39</v>
      </c>
      <c r="F9" s="68">
        <f>COUNTIFS('3way'!$C$3:$C$7690,"&gt;=  28% ",'3way'!$AE$3:$AE$7690,"2",'3way'!$Z$3:$Z$7690,"="  &amp;A9)</f>
        <v>20</v>
      </c>
      <c r="G9" s="68">
        <f>COUNTIFS('3way'!$C$3:$C$7690,"&gt;=  28% ",'3way'!$AE$3:$AE$7690,"&lt;&gt;2",'3way'!$Z$3:$Z$7690,"="  &amp;A9)</f>
        <v>84</v>
      </c>
      <c r="H9" s="6">
        <f>(B9/((COUNTIF('3way'!$Z$3:$Z$7690,"="&amp;A9))))</f>
        <v>0.15277777777777779</v>
      </c>
      <c r="I9" s="6">
        <f>(C9/(COUNTIF('3way'!$Z$3:$Z$7690,"="&amp;A9)))</f>
        <v>0.3611111111111111</v>
      </c>
      <c r="J9" s="6">
        <f>(D9/(COUNTIF('3way'!$Z$3:$Z$7690,"="&amp;A9)))</f>
        <v>0.1388888888888889</v>
      </c>
      <c r="K9" s="6">
        <f>(E9/(COUNTIF('3way'!$Z$3:$Z$7690,"="&amp;A9)))</f>
        <v>0.27083333333333331</v>
      </c>
      <c r="L9" s="6">
        <f>(F9/(COUNTIF('3way'!$Z$3:$Z$7690,"="&amp;A9)))</f>
        <v>0.1388888888888889</v>
      </c>
      <c r="M9" s="6">
        <f>(G9/(COUNTIF('3way'!$Z$3:$Z$7690,"="&amp;A9)))</f>
        <v>0.58333333333333337</v>
      </c>
      <c r="N9" s="68">
        <f>COUNTIFS('3way'!$R$3:$R$7690,"&gt;=  45% ",'3way'!$AE$3:$AE$7690,"1",'3way'!$Z$3:$Z$7690,"="  &amp;A9)</f>
        <v>30</v>
      </c>
      <c r="O9">
        <f>COUNTIFS('3way'!$R$3:$R$7690,"&gt;=  45% ",'3way'!$AE$3:$AE$7690,"&lt;&gt;1",'3way'!$Z$3:$Z$7690,"="  &amp;A9)</f>
        <v>47</v>
      </c>
      <c r="P9">
        <f>COUNTIFS('3way'!$S$3:$S$7690,"&gt;=  26% ",'3way'!$AE$3:$AE$7690,"X",'3way'!$Z$3:$Z$7690,"="  &amp;A9)</f>
        <v>35</v>
      </c>
      <c r="Q9">
        <f>COUNTIFS('3way'!$S$3:$S$7690,"&gt;=  26% ",'3way'!$AE$3:$AE$7690,"&lt;&gt;X",'3way'!$Z$3:$Z$7690,"="  &amp;A9)</f>
        <v>83</v>
      </c>
      <c r="R9">
        <f>COUNTIFS('3way'!$T$3:$T$7690,"&gt;=  28% ",'3way'!$AE$3:$AE$7690,"2",'3way'!$Z$3:$Z$7690,"="  &amp;A9)</f>
        <v>28</v>
      </c>
      <c r="S9" s="83">
        <f>COUNTIFS('3way'!$T$3:$T$7690,"&gt;=  28% ",'3way'!$AE$3:$AE$7690,"&lt;&gt;2",'3way'!$Z$3:$Z$7690,"="  &amp;A9)</f>
        <v>90</v>
      </c>
      <c r="T9" s="6">
        <f>(N9/(COUNTIF('3way'!$Z$3:$Z$7690,"="&amp;A9)))</f>
        <v>0.20833333333333334</v>
      </c>
      <c r="U9" s="6">
        <f>(O9/(COUNTIF('3way'!$Z$3:$Z$7690,"="&amp;A9)))</f>
        <v>0.3263888888888889</v>
      </c>
      <c r="V9" s="6">
        <f>(P9/(COUNTIF('3way'!$Z$3:$Z$7690,"="&amp;A9)))</f>
        <v>0.24305555555555555</v>
      </c>
      <c r="W9" s="6">
        <f>(Q9/(COUNTIF('3way'!$Z$3:$Z$7690,"="&amp;A9)))</f>
        <v>0.57638888888888884</v>
      </c>
      <c r="X9" s="6">
        <f>(R9/(COUNTIF('3way'!$Z$3:$Z$7690,"="&amp;A9)))</f>
        <v>0.19444444444444445</v>
      </c>
      <c r="Y9" s="6">
        <f>(S9/(COUNTIF('3way'!$Z$3:$Z$7690,"="&amp;A9)))</f>
        <v>0.625</v>
      </c>
      <c r="Z9">
        <f t="shared" si="0"/>
        <v>62</v>
      </c>
      <c r="AA9" s="6">
        <f>(Z9/(COUNTIF('3way'!$Z$3:$Z$7690,"="&amp;A9)))</f>
        <v>0.43055555555555558</v>
      </c>
      <c r="AB9">
        <f t="shared" si="1"/>
        <v>93</v>
      </c>
      <c r="AC9" s="6">
        <f>(AB9/(COUNTIF('3way'!$Z$3:$Z$7690,"="&amp;A9)))</f>
        <v>0.64583333333333337</v>
      </c>
      <c r="AD9">
        <f t="shared" si="2"/>
        <v>175</v>
      </c>
      <c r="AE9" s="6">
        <f>(AD9/(COUNTIF('3way'!$Z$3:$Z$7690,"="&amp;A9)))</f>
        <v>1.2152777777777777</v>
      </c>
      <c r="AF9">
        <f t="shared" si="3"/>
        <v>220</v>
      </c>
      <c r="AG9" s="6">
        <f>(AF9/(COUNTIF('3way'!$Z$3:$Z$7690,"="&amp;A9)))</f>
        <v>1.5277777777777777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21</v>
      </c>
      <c r="C10" s="68">
        <f>COUNTIFS('3way'!$A$3:$A$7690,"&gt;=  45% ",'3way'!$AE$3:$AE$7690,"&lt;&gt;1",'3way'!$Z$3:$Z$7690,"="  &amp;A10)</f>
        <v>49</v>
      </c>
      <c r="D10" s="68">
        <f>COUNTIFS('3way'!$B$3:$B$7690,"&gt;=  26% ",'3way'!$AE$3:$AE$7690,"X",'3way'!$Z$3:$Z$7690,"="  &amp;A10)</f>
        <v>28</v>
      </c>
      <c r="E10" s="68">
        <f>COUNTIFS('3way'!$B$3:$B$7690,"&gt;=  26% ",'3way'!$AE$3:$AE$7690,"&lt;&gt;X",'3way'!$Z$3:$Z$7690,"="  &amp;A10)</f>
        <v>51</v>
      </c>
      <c r="F10" s="68">
        <f>COUNTIFS('3way'!$C$3:$C$7690,"&gt;=  28% ",'3way'!$AE$3:$AE$7690,"2",'3way'!$Z$3:$Z$7690,"="  &amp;A10)</f>
        <v>26</v>
      </c>
      <c r="G10" s="68">
        <f>COUNTIFS('3way'!$C$3:$C$7690,"&gt;=  28% ",'3way'!$AE$3:$AE$7690,"&lt;&gt;2",'3way'!$Z$3:$Z$7690,"="  &amp;A10)</f>
        <v>78</v>
      </c>
      <c r="H10" s="6">
        <f>(B10/((COUNTIF('3way'!$Z$3:$Z$7690,"="&amp;A10))))</f>
        <v>0.14685314685314685</v>
      </c>
      <c r="I10" s="6">
        <f>(C10/(COUNTIF('3way'!$Z$3:$Z$7690,"="&amp;A10)))</f>
        <v>0.34265734265734266</v>
      </c>
      <c r="J10" s="6">
        <f>(D10/(COUNTIF('3way'!$Z$3:$Z$7690,"="&amp;A10)))</f>
        <v>0.19580419580419581</v>
      </c>
      <c r="K10" s="6">
        <f>(E10/(COUNTIF('3way'!$Z$3:$Z$7690,"="&amp;A10)))</f>
        <v>0.35664335664335667</v>
      </c>
      <c r="L10" s="6">
        <f>(F10/(COUNTIF('3way'!$Z$3:$Z$7690,"="&amp;A10)))</f>
        <v>0.18181818181818182</v>
      </c>
      <c r="M10" s="6">
        <f>(G10/(COUNTIF('3way'!$Z$3:$Z$7690,"="&amp;A10)))</f>
        <v>0.54545454545454541</v>
      </c>
      <c r="N10" s="68">
        <f>COUNTIFS('3way'!$R$3:$R$7690,"&gt;=  45% ",'3way'!$AE$3:$AE$7690,"1",'3way'!$Z$3:$Z$7690,"="  &amp;A10)</f>
        <v>16</v>
      </c>
      <c r="O10">
        <f>COUNTIFS('3way'!$R$3:$R$7690,"&gt;=  45% ",'3way'!$AE$3:$AE$7690,"&lt;&gt;1",'3way'!$Z$3:$Z$7690,"="  &amp;A10)</f>
        <v>40</v>
      </c>
      <c r="P10">
        <f>COUNTIFS('3way'!$S$3:$S$7690,"&gt;=  26% ",'3way'!$AE$3:$AE$7690,"X",'3way'!$Z$3:$Z$7690,"="  &amp;A10)</f>
        <v>43</v>
      </c>
      <c r="Q10">
        <f>COUNTIFS('3way'!$S$3:$S$7690,"&gt;=  26% ",'3way'!$AE$3:$AE$7690,"&lt;&gt;X",'3way'!$Z$3:$Z$7690,"="  &amp;A10)</f>
        <v>92</v>
      </c>
      <c r="R10">
        <f>COUNTIFS('3way'!$T$3:$T$7690,"&gt;=  28% ",'3way'!$AE$3:$AE$7690,"2",'3way'!$Z$3:$Z$7690,"="  &amp;A10)</f>
        <v>27</v>
      </c>
      <c r="S10" s="83">
        <f>COUNTIFS('3way'!$T$3:$T$7690,"&gt;=  28% ",'3way'!$AE$3:$AE$7690,"&lt;&gt;2",'3way'!$Z$3:$Z$7690,"="  &amp;A10)</f>
        <v>91</v>
      </c>
      <c r="T10" s="6">
        <f>(N10/(COUNTIF('3way'!$Z$3:$Z$7690,"="&amp;A10)))</f>
        <v>0.11188811188811189</v>
      </c>
      <c r="U10" s="6">
        <f>(O10/(COUNTIF('3way'!$Z$3:$Z$7690,"="&amp;A10)))</f>
        <v>0.27972027972027974</v>
      </c>
      <c r="V10" s="6">
        <f>(P10/(COUNTIF('3way'!$Z$3:$Z$7690,"="&amp;A10)))</f>
        <v>0.30069930069930068</v>
      </c>
      <c r="W10" s="6">
        <f>(Q10/(COUNTIF('3way'!$Z$3:$Z$7690,"="&amp;A10)))</f>
        <v>0.64335664335664333</v>
      </c>
      <c r="X10" s="6">
        <f>(R10/(COUNTIF('3way'!$Z$3:$Z$7690,"="&amp;A10)))</f>
        <v>0.1888111888111888</v>
      </c>
      <c r="Y10" s="6">
        <f>(S10/(COUNTIF('3way'!$Z$3:$Z$7690,"="&amp;A10)))</f>
        <v>0.63636363636363635</v>
      </c>
      <c r="Z10">
        <f t="shared" si="0"/>
        <v>75</v>
      </c>
      <c r="AA10" s="6">
        <f>(Z10/(COUNTIF('3way'!$Z$3:$Z$7690,"="&amp;A10)))</f>
        <v>0.52447552447552448</v>
      </c>
      <c r="AB10">
        <f t="shared" si="1"/>
        <v>86</v>
      </c>
      <c r="AC10" s="6">
        <f>(AB10/(COUNTIF('3way'!$Z$3:$Z$7690,"="&amp;A10)))</f>
        <v>0.60139860139860135</v>
      </c>
      <c r="AD10">
        <f t="shared" si="2"/>
        <v>178</v>
      </c>
      <c r="AE10" s="6">
        <f>(AD10/(COUNTIF('3way'!$Z$3:$Z$7690,"="&amp;A10)))</f>
        <v>1.2447552447552448</v>
      </c>
      <c r="AF10">
        <f t="shared" si="3"/>
        <v>223</v>
      </c>
      <c r="AG10" s="6">
        <f>(AF10/(COUNTIF('3way'!$Z$3:$Z$7690,"="&amp;A10)))</f>
        <v>1.5594405594405594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25</v>
      </c>
      <c r="C11" s="68">
        <f>COUNTIFS('3way'!$A$3:$A$7690,"&gt;=  45% ",'3way'!$AE$3:$AE$7690,"&lt;&gt;1",'3way'!$Z$3:$Z$7690,"="  &amp;A11)</f>
        <v>46</v>
      </c>
      <c r="D11" s="68">
        <f>COUNTIFS('3way'!$B$3:$B$7690,"&gt;=  26% ",'3way'!$AE$3:$AE$7690,"X",'3way'!$Z$3:$Z$7690,"="  &amp;A11)</f>
        <v>7</v>
      </c>
      <c r="E11" s="68">
        <f>COUNTIFS('3way'!$B$3:$B$7690,"&gt;=  26% ",'3way'!$AE$3:$AE$7690,"&lt;&gt;X",'3way'!$Z$3:$Z$7690,"="  &amp;A11)</f>
        <v>25</v>
      </c>
      <c r="F11" s="68">
        <f>COUNTIFS('3way'!$C$3:$C$7690,"&gt;=  28% ",'3way'!$AE$3:$AE$7690,"2",'3way'!$Z$3:$Z$7690,"="  &amp;A11)</f>
        <v>29</v>
      </c>
      <c r="G11" s="68">
        <f>COUNTIFS('3way'!$C$3:$C$7690,"&gt;=  28% ",'3way'!$AE$3:$AE$7690,"&lt;&gt;2",'3way'!$Z$3:$Z$7690,"="  &amp;A11)</f>
        <v>69</v>
      </c>
      <c r="H11" s="6">
        <f>(B11/((COUNTIF('3way'!$Z$3:$Z$7690,"="&amp;A11))))</f>
        <v>0.21186440677966101</v>
      </c>
      <c r="I11" s="6">
        <f>(C11/(COUNTIF('3way'!$Z$3:$Z$7690,"="&amp;A11)))</f>
        <v>0.38983050847457629</v>
      </c>
      <c r="J11" s="6">
        <f>(D11/(COUNTIF('3way'!$Z$3:$Z$7690,"="&amp;A11)))</f>
        <v>5.9322033898305086E-2</v>
      </c>
      <c r="K11" s="6">
        <f>(E11/(COUNTIF('3way'!$Z$3:$Z$7690,"="&amp;A11)))</f>
        <v>0.21186440677966101</v>
      </c>
      <c r="L11" s="6">
        <f>(F11/(COUNTIF('3way'!$Z$3:$Z$7690,"="&amp;A11)))</f>
        <v>0.24576271186440679</v>
      </c>
      <c r="M11" s="6">
        <f>(G11/(COUNTIF('3way'!$Z$3:$Z$7690,"="&amp;A11)))</f>
        <v>0.5847457627118644</v>
      </c>
      <c r="N11" s="6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46</v>
      </c>
      <c r="P11">
        <f>COUNTIFS('3way'!$S$3:$S$7690,"&gt;=  26% ",'3way'!$AE$3:$AE$7690,"X",'3way'!$Z$3:$Z$7690,"="  &amp;A11)</f>
        <v>13</v>
      </c>
      <c r="Q11">
        <f>COUNTIFS('3way'!$S$3:$S$7690,"&gt;=  26% ",'3way'!$AE$3:$AE$7690,"&lt;&gt;X",'3way'!$Z$3:$Z$7690,"="  &amp;A11)</f>
        <v>44</v>
      </c>
      <c r="R11">
        <f>COUNTIFS('3way'!$T$3:$T$7690,"&gt;=  28% ",'3way'!$AE$3:$AE$7690,"2",'3way'!$Z$3:$Z$7690,"="  &amp;A11)</f>
        <v>33</v>
      </c>
      <c r="S11" s="83">
        <f>COUNTIFS('3way'!$T$3:$T$7690,"&gt;=  28% ",'3way'!$AE$3:$AE$7690,"&lt;&gt;2",'3way'!$Z$3:$Z$7690,"="  &amp;A11)</f>
        <v>73</v>
      </c>
      <c r="T11" s="6">
        <f>(N11/(COUNTIF('3way'!$Z$3:$Z$7690,"="&amp;A11)))</f>
        <v>0.20338983050847459</v>
      </c>
      <c r="U11" s="6">
        <f>(O11/(COUNTIF('3way'!$Z$3:$Z$7690,"="&amp;A11)))</f>
        <v>0.38983050847457629</v>
      </c>
      <c r="V11" s="6">
        <f>(P11/(COUNTIF('3way'!$Z$3:$Z$7690,"="&amp;A11)))</f>
        <v>0.11016949152542373</v>
      </c>
      <c r="W11" s="6">
        <f>(Q11/(COUNTIF('3way'!$Z$3:$Z$7690,"="&amp;A11)))</f>
        <v>0.3728813559322034</v>
      </c>
      <c r="X11" s="6">
        <f>(R11/(COUNTIF('3way'!$Z$3:$Z$7690,"="&amp;A11)))</f>
        <v>0.27966101694915252</v>
      </c>
      <c r="Y11" s="6">
        <f>(S11/(COUNTIF('3way'!$Z$3:$Z$7690,"="&amp;A11)))</f>
        <v>0.61864406779661019</v>
      </c>
      <c r="Z11">
        <f t="shared" si="0"/>
        <v>61</v>
      </c>
      <c r="AA11" s="6">
        <f>(Z11/(COUNTIF('3way'!$Z$3:$Z$7690,"="&amp;A11)))</f>
        <v>0.51694915254237284</v>
      </c>
      <c r="AB11">
        <f t="shared" si="1"/>
        <v>70</v>
      </c>
      <c r="AC11" s="6">
        <f>(AB11/(COUNTIF('3way'!$Z$3:$Z$7690,"="&amp;A11)))</f>
        <v>0.59322033898305082</v>
      </c>
      <c r="AD11">
        <f t="shared" si="2"/>
        <v>140</v>
      </c>
      <c r="AE11" s="6">
        <f>(AD11/(COUNTIF('3way'!$Z$3:$Z$7690,"="&amp;A11)))</f>
        <v>1.1864406779661016</v>
      </c>
      <c r="AF11">
        <f t="shared" si="3"/>
        <v>163</v>
      </c>
      <c r="AG11" s="6">
        <f>(AF11/(COUNTIF('3way'!$Z$3:$Z$7690,"="&amp;A11)))</f>
        <v>1.3813559322033899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17</v>
      </c>
      <c r="C12" s="68">
        <f>COUNTIFS('3way'!$A$3:$A$7690,"&gt;=  45% ",'3way'!$AE$3:$AE$7690,"&lt;&gt;1",'3way'!$Z$3:$Z$7690,"="  &amp;A12)</f>
        <v>40</v>
      </c>
      <c r="D12" s="68">
        <f>COUNTIFS('3way'!$B$3:$B$7690,"&gt;=  26% ",'3way'!$AE$3:$AE$7690,"X",'3way'!$Z$3:$Z$7690,"="  &amp;A12)</f>
        <v>9</v>
      </c>
      <c r="E12" s="68">
        <f>COUNTIFS('3way'!$B$3:$B$7690,"&gt;=  26% ",'3way'!$AE$3:$AE$7690,"&lt;&gt;X",'3way'!$Z$3:$Z$7690,"="  &amp;A12)</f>
        <v>28</v>
      </c>
      <c r="F12" s="68">
        <f>COUNTIFS('3way'!$C$3:$C$7690,"&gt;=  28% ",'3way'!$AE$3:$AE$7690,"2",'3way'!$Z$3:$Z$7690,"="  &amp;A12)</f>
        <v>18</v>
      </c>
      <c r="G12" s="68">
        <f>COUNTIFS('3way'!$C$3:$C$7690,"&gt;=  28% ",'3way'!$AE$3:$AE$7690,"&lt;&gt;2",'3way'!$Z$3:$Z$7690,"="  &amp;A12)</f>
        <v>58</v>
      </c>
      <c r="H12" s="6">
        <f>(B12/((COUNTIF('3way'!$Z$3:$Z$7690,"="&amp;A12))))</f>
        <v>0.17</v>
      </c>
      <c r="I12" s="6">
        <f>(C12/(COUNTIF('3way'!$Z$3:$Z$7690,"="&amp;A12)))</f>
        <v>0.4</v>
      </c>
      <c r="J12" s="6">
        <f>(D12/(COUNTIF('3way'!$Z$3:$Z$7690,"="&amp;A12)))</f>
        <v>0.09</v>
      </c>
      <c r="K12" s="6">
        <f>(E12/(COUNTIF('3way'!$Z$3:$Z$7690,"="&amp;A12)))</f>
        <v>0.28000000000000003</v>
      </c>
      <c r="L12" s="6">
        <f>(F12/(COUNTIF('3way'!$Z$3:$Z$7690,"="&amp;A12)))</f>
        <v>0.18</v>
      </c>
      <c r="M12" s="6">
        <f>(G12/(COUNTIF('3way'!$Z$3:$Z$7690,"="&amp;A12)))</f>
        <v>0.57999999999999996</v>
      </c>
      <c r="N12" s="68">
        <f>COUNTIFS('3way'!$R$3:$R$7690,"&gt;=  45% ",'3way'!$AE$3:$AE$7690,"1",'3way'!$Z$3:$Z$7690,"="  &amp;A12)</f>
        <v>24</v>
      </c>
      <c r="O12">
        <f>COUNTIFS('3way'!$R$3:$R$7690,"&gt;=  45% ",'3way'!$AE$3:$AE$7690,"&lt;&gt;1",'3way'!$Z$3:$Z$7690,"="  &amp;A12)</f>
        <v>48</v>
      </c>
      <c r="P12">
        <f>COUNTIFS('3way'!$S$3:$S$7690,"&gt;=  26% ",'3way'!$AE$3:$AE$7690,"X",'3way'!$Z$3:$Z$7690,"="  &amp;A12)</f>
        <v>21</v>
      </c>
      <c r="Q12">
        <f>COUNTIFS('3way'!$S$3:$S$7690,"&gt;=  26% ",'3way'!$AE$3:$AE$7690,"&lt;&gt;X",'3way'!$Z$3:$Z$7690,"="  &amp;A12)</f>
        <v>43</v>
      </c>
      <c r="R12">
        <f>COUNTIFS('3way'!$T$3:$T$7690,"&gt;=  28% ",'3way'!$AE$3:$AE$7690,"2",'3way'!$Z$3:$Z$7690,"="  &amp;A12)</f>
        <v>14</v>
      </c>
      <c r="S12" s="83">
        <f>COUNTIFS('3way'!$T$3:$T$7690,"&gt;=  28% ",'3way'!$AE$3:$AE$7690,"&lt;&gt;2",'3way'!$Z$3:$Z$7690,"="  &amp;A12)</f>
        <v>48</v>
      </c>
      <c r="T12" s="6">
        <f>(N12/(COUNTIF('3way'!$Z$3:$Z$7690,"="&amp;A12)))</f>
        <v>0.24</v>
      </c>
      <c r="U12" s="6">
        <f>(O12/(COUNTIF('3way'!$Z$3:$Z$7690,"="&amp;A12)))</f>
        <v>0.48</v>
      </c>
      <c r="V12" s="6">
        <f>(P12/(COUNTIF('3way'!$Z$3:$Z$7690,"="&amp;A12)))</f>
        <v>0.21</v>
      </c>
      <c r="W12" s="6">
        <f>(Q12/(COUNTIF('3way'!$Z$3:$Z$7690,"="&amp;A12)))</f>
        <v>0.43</v>
      </c>
      <c r="X12" s="6">
        <f>(R12/(COUNTIF('3way'!$Z$3:$Z$7690,"="&amp;A12)))</f>
        <v>0.14000000000000001</v>
      </c>
      <c r="Y12" s="6">
        <f>(S12/(COUNTIF('3way'!$Z$3:$Z$7690,"="&amp;A12)))</f>
        <v>0.48</v>
      </c>
      <c r="Z12">
        <f t="shared" si="0"/>
        <v>44</v>
      </c>
      <c r="AA12" s="6">
        <f>(Z12/(COUNTIF('3way'!$Z$3:$Z$7690,"="&amp;A12)))</f>
        <v>0.44</v>
      </c>
      <c r="AB12">
        <f t="shared" si="1"/>
        <v>59</v>
      </c>
      <c r="AC12" s="6">
        <f>(AB12/(COUNTIF('3way'!$Z$3:$Z$7690,"="&amp;A12)))</f>
        <v>0.59</v>
      </c>
      <c r="AD12">
        <f t="shared" si="2"/>
        <v>126</v>
      </c>
      <c r="AE12" s="6">
        <f>(AD12/(COUNTIF('3way'!$Z$3:$Z$7690,"="&amp;A12)))</f>
        <v>1.26</v>
      </c>
      <c r="AF12">
        <f t="shared" si="3"/>
        <v>139</v>
      </c>
      <c r="AG12" s="6">
        <f>(AF12/(COUNTIF('3way'!$Z$3:$Z$7690,"="&amp;A12)))</f>
        <v>1.39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15</v>
      </c>
      <c r="C13" s="68">
        <f>COUNTIFS('3way'!$A$3:$A$7690,"&gt;=  45% ",'3way'!$AE$3:$AE$7690,"&lt;&gt;1",'3way'!$Z$3:$Z$7690,"="  &amp;A13)</f>
        <v>39</v>
      </c>
      <c r="D13" s="68">
        <f>COUNTIFS('3way'!$B$3:$B$7690,"&gt;=  26% ",'3way'!$AE$3:$AE$7690,"X",'3way'!$Z$3:$Z$7690,"="  &amp;A13)</f>
        <v>14</v>
      </c>
      <c r="E13" s="68">
        <f>COUNTIFS('3way'!$B$3:$B$7690,"&gt;=  26% ",'3way'!$AE$3:$AE$7690,"&lt;&gt;X",'3way'!$Z$3:$Z$7690,"="  &amp;A13)</f>
        <v>45</v>
      </c>
      <c r="F13" s="68">
        <f>COUNTIFS('3way'!$C$3:$C$7690,"&gt;=  28% ",'3way'!$AE$3:$AE$7690,"2",'3way'!$Z$3:$Z$7690,"="  &amp;A13)</f>
        <v>20</v>
      </c>
      <c r="G13" s="68">
        <f>COUNTIFS('3way'!$C$3:$C$7690,"&gt;=  28% ",'3way'!$AE$3:$AE$7690,"&lt;&gt;2",'3way'!$Z$3:$Z$7690,"="  &amp;A13)</f>
        <v>58</v>
      </c>
      <c r="H13" s="6">
        <f>(B13/((COUNTIF('3way'!$Z$3:$Z$7690,"="&amp;A13))))</f>
        <v>0.125</v>
      </c>
      <c r="I13" s="6">
        <f>(C13/(COUNTIF('3way'!$Z$3:$Z$7690,"="&amp;A13)))</f>
        <v>0.32500000000000001</v>
      </c>
      <c r="J13" s="6">
        <f>(D13/(COUNTIF('3way'!$Z$3:$Z$7690,"="&amp;A13)))</f>
        <v>0.11666666666666667</v>
      </c>
      <c r="K13" s="6">
        <f>(E13/(COUNTIF('3way'!$Z$3:$Z$7690,"="&amp;A13)))</f>
        <v>0.375</v>
      </c>
      <c r="L13" s="6">
        <f>(F13/(COUNTIF('3way'!$Z$3:$Z$7690,"="&amp;A13)))</f>
        <v>0.16666666666666666</v>
      </c>
      <c r="M13" s="6">
        <f>(G13/(COUNTIF('3way'!$Z$3:$Z$7690,"="&amp;A13)))</f>
        <v>0.48333333333333334</v>
      </c>
      <c r="N13" s="68">
        <f>COUNTIFS('3way'!$R$3:$R$7690,"&gt;=  45% ",'3way'!$AE$3:$AE$7690,"1",'3way'!$Z$3:$Z$7690,"="  &amp;A13)</f>
        <v>18</v>
      </c>
      <c r="O13">
        <f>COUNTIFS('3way'!$R$3:$R$7690,"&gt;=  45% ",'3way'!$AE$3:$AE$7690,"&lt;&gt;1",'3way'!$Z$3:$Z$7690,"="  &amp;A13)</f>
        <v>41</v>
      </c>
      <c r="P13">
        <f>COUNTIFS('3way'!$S$3:$S$7690,"&gt;=  26% ",'3way'!$AE$3:$AE$7690,"X",'3way'!$Z$3:$Z$7690,"="  &amp;A13)</f>
        <v>37</v>
      </c>
      <c r="Q13">
        <f>COUNTIFS('3way'!$S$3:$S$7690,"&gt;=  26% ",'3way'!$AE$3:$AE$7690,"&lt;&gt;X",'3way'!$Z$3:$Z$7690,"="  &amp;A13)</f>
        <v>79</v>
      </c>
      <c r="R13">
        <f>COUNTIFS('3way'!$T$3:$T$7690,"&gt;=  28% ",'3way'!$AE$3:$AE$7690,"2",'3way'!$Z$3:$Z$7690,"="  &amp;A13)</f>
        <v>22</v>
      </c>
      <c r="S13" s="83">
        <f>COUNTIFS('3way'!$T$3:$T$7690,"&gt;=  28% ",'3way'!$AE$3:$AE$7690,"&lt;&gt;2",'3way'!$Z$3:$Z$7690,"="  &amp;A13)</f>
        <v>62</v>
      </c>
      <c r="T13" s="6">
        <f>(N13/(COUNTIF('3way'!$Z$3:$Z$7690,"="&amp;A13)))</f>
        <v>0.15</v>
      </c>
      <c r="U13" s="6">
        <f>(O13/(COUNTIF('3way'!$Z$3:$Z$7690,"="&amp;A13)))</f>
        <v>0.34166666666666667</v>
      </c>
      <c r="V13" s="6">
        <f>(P13/(COUNTIF('3way'!$Z$3:$Z$7690,"="&amp;A13)))</f>
        <v>0.30833333333333335</v>
      </c>
      <c r="W13" s="6">
        <f>(Q13/(COUNTIF('3way'!$Z$3:$Z$7690,"="&amp;A13)))</f>
        <v>0.65833333333333333</v>
      </c>
      <c r="X13" s="6">
        <f>(R13/(COUNTIF('3way'!$Z$3:$Z$7690,"="&amp;A13)))</f>
        <v>0.18333333333333332</v>
      </c>
      <c r="Y13" s="6">
        <f>(S13/(COUNTIF('3way'!$Z$3:$Z$7690,"="&amp;A13)))</f>
        <v>0.51666666666666672</v>
      </c>
      <c r="Z13">
        <f t="shared" si="0"/>
        <v>49</v>
      </c>
      <c r="AA13" s="6">
        <f>(Z13/(COUNTIF('3way'!$Z$3:$Z$7690,"="&amp;A13)))</f>
        <v>0.40833333333333333</v>
      </c>
      <c r="AB13">
        <f t="shared" si="1"/>
        <v>77</v>
      </c>
      <c r="AC13" s="6">
        <f>(AB13/(COUNTIF('3way'!$Z$3:$Z$7690,"="&amp;A13)))</f>
        <v>0.64166666666666672</v>
      </c>
      <c r="AD13">
        <f t="shared" si="2"/>
        <v>142</v>
      </c>
      <c r="AE13" s="6">
        <f>(AD13/(COUNTIF('3way'!$Z$3:$Z$7690,"="&amp;A13)))</f>
        <v>1.1833333333333333</v>
      </c>
      <c r="AF13">
        <f t="shared" si="3"/>
        <v>182</v>
      </c>
      <c r="AG13" s="6">
        <f>(AF13/(COUNTIF('3way'!$Z$3:$Z$7690,"="&amp;A13)))</f>
        <v>1.5166666666666666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2</v>
      </c>
      <c r="C14" s="68">
        <f>COUNTIFS('3way'!$A$3:$A$7690,"&gt;=  45% ",'3way'!$AE$3:$AE$7690,"&lt;&gt;1",'3way'!$Z$3:$Z$7690,"="  &amp;A14)</f>
        <v>8</v>
      </c>
      <c r="D14" s="68">
        <f>COUNTIFS('3way'!$B$3:$B$7690,"&gt;=  26% ",'3way'!$AE$3:$AE$7690,"X",'3way'!$Z$3:$Z$7690,"="  &amp;A14)</f>
        <v>5</v>
      </c>
      <c r="E14" s="68">
        <f>COUNTIFS('3way'!$B$3:$B$7690,"&gt;=  26% ",'3way'!$AE$3:$AE$7690,"&lt;&gt;X",'3way'!$Z$3:$Z$7690,"="  &amp;A14)</f>
        <v>20</v>
      </c>
      <c r="F14" s="68">
        <f>COUNTIFS('3way'!$C$3:$C$7690,"&gt;=  28% ",'3way'!$AE$3:$AE$7690,"2",'3way'!$Z$3:$Z$7690,"="  &amp;A14)</f>
        <v>10</v>
      </c>
      <c r="G14" s="68">
        <f>COUNTIFS('3way'!$C$3:$C$7690,"&gt;=  28% ",'3way'!$AE$3:$AE$7690,"&lt;&gt;2",'3way'!$Z$3:$Z$7690,"="  &amp;A14)</f>
        <v>16</v>
      </c>
      <c r="H14" s="6">
        <f>(B14/((COUNTIF('3way'!$Z$3:$Z$7690,"="&amp;A14))))</f>
        <v>4.7619047619047616E-2</v>
      </c>
      <c r="I14" s="6">
        <f>(C14/(COUNTIF('3way'!$Z$3:$Z$7690,"="&amp;A14)))</f>
        <v>0.19047619047619047</v>
      </c>
      <c r="J14" s="6">
        <f>(D14/(COUNTIF('3way'!$Z$3:$Z$7690,"="&amp;A14)))</f>
        <v>0.11904761904761904</v>
      </c>
      <c r="K14" s="6">
        <f>(E14/(COUNTIF('3way'!$Z$3:$Z$7690,"="&amp;A14)))</f>
        <v>0.47619047619047616</v>
      </c>
      <c r="L14" s="6">
        <f>(F14/(COUNTIF('3way'!$Z$3:$Z$7690,"="&amp;A14)))</f>
        <v>0.23809523809523808</v>
      </c>
      <c r="M14" s="6">
        <f>(G14/(COUNTIF('3way'!$Z$3:$Z$7690,"="&amp;A14)))</f>
        <v>0.38095238095238093</v>
      </c>
      <c r="N14" s="68">
        <f>COUNTIFS('3way'!$R$3:$R$7690,"&gt;=  45% ",'3way'!$AE$3:$AE$7690,"1",'3way'!$Z$3:$Z$7690,"="  &amp;A14)</f>
        <v>9</v>
      </c>
      <c r="O14">
        <f>COUNTIFS('3way'!$R$3:$R$7690,"&gt;=  45% ",'3way'!$AE$3:$AE$7690,"&lt;&gt;1",'3way'!$Z$3:$Z$7690,"="  &amp;A14)</f>
        <v>16</v>
      </c>
      <c r="P14">
        <f>COUNTIFS('3way'!$S$3:$S$7690,"&gt;=  26% ",'3way'!$AE$3:$AE$7690,"X",'3way'!$Z$3:$Z$7690,"="  &amp;A14)</f>
        <v>7</v>
      </c>
      <c r="Q14">
        <f>COUNTIFS('3way'!$S$3:$S$7690,"&gt;=  26% ",'3way'!$AE$3:$AE$7690,"&lt;&gt;X",'3way'!$Z$3:$Z$7690,"="  &amp;A14)</f>
        <v>15</v>
      </c>
      <c r="R14">
        <f>COUNTIFS('3way'!$T$3:$T$7690,"&gt;=  28% ",'3way'!$AE$3:$AE$7690,"2",'3way'!$Z$3:$Z$7690,"="  &amp;A14)</f>
        <v>13</v>
      </c>
      <c r="S14" s="83">
        <f>COUNTIFS('3way'!$T$3:$T$7690,"&gt;=  28% ",'3way'!$AE$3:$AE$7690,"&lt;&gt;2",'3way'!$Z$3:$Z$7690,"="  &amp;A14)</f>
        <v>26</v>
      </c>
      <c r="T14" s="6">
        <f>(N14/(COUNTIF('3way'!$Z$3:$Z$7690,"="&amp;A14)))</f>
        <v>0.21428571428571427</v>
      </c>
      <c r="U14" s="6">
        <f>(O14/(COUNTIF('3way'!$Z$3:$Z$7690,"="&amp;A14)))</f>
        <v>0.38095238095238093</v>
      </c>
      <c r="V14" s="6">
        <f>(P14/(COUNTIF('3way'!$Z$3:$Z$7690,"="&amp;A14)))</f>
        <v>0.16666666666666666</v>
      </c>
      <c r="W14" s="6">
        <f>(Q14/(COUNTIF('3way'!$Z$3:$Z$7690,"="&amp;A14)))</f>
        <v>0.35714285714285715</v>
      </c>
      <c r="X14" s="6">
        <f>(R14/(COUNTIF('3way'!$Z$3:$Z$7690,"="&amp;A14)))</f>
        <v>0.30952380952380953</v>
      </c>
      <c r="Y14" s="6">
        <f>(S14/(COUNTIF('3way'!$Z$3:$Z$7690,"="&amp;A14)))</f>
        <v>0.61904761904761907</v>
      </c>
      <c r="Z14">
        <f t="shared" si="0"/>
        <v>17</v>
      </c>
      <c r="AA14" s="6">
        <f>(Z14/(COUNTIF('3way'!$Z$3:$Z$7690,"="&amp;A14)))</f>
        <v>0.40476190476190477</v>
      </c>
      <c r="AB14">
        <f t="shared" si="1"/>
        <v>29</v>
      </c>
      <c r="AC14" s="6">
        <f>(AB14/(COUNTIF('3way'!$Z$3:$Z$7690,"="&amp;A14)))</f>
        <v>0.69047619047619047</v>
      </c>
      <c r="AD14">
        <f t="shared" si="2"/>
        <v>44</v>
      </c>
      <c r="AE14" s="6">
        <f>(AD14/(COUNTIF('3way'!$Z$3:$Z$7690,"="&amp;A14)))</f>
        <v>1.0476190476190477</v>
      </c>
      <c r="AF14">
        <f t="shared" si="3"/>
        <v>57</v>
      </c>
      <c r="AG14" s="6">
        <f>(AF14/(COUNTIF('3way'!$Z$3:$Z$7690,"="&amp;A14)))</f>
        <v>1.3571428571428572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17</v>
      </c>
      <c r="C15" s="68">
        <f>COUNTIFS('3way'!$A$3:$A$7690,"&gt;=  45% ",'3way'!$AE$3:$AE$7690,"&lt;&gt;1",'3way'!$Z$3:$Z$7690,"="  &amp;A15)</f>
        <v>34</v>
      </c>
      <c r="D15" s="68">
        <f>COUNTIFS('3way'!$B$3:$B$7690,"&gt;=  26% ",'3way'!$AE$3:$AE$7690,"X",'3way'!$Z$3:$Z$7690,"="  &amp;A15)</f>
        <v>7</v>
      </c>
      <c r="E15" s="68">
        <f>COUNTIFS('3way'!$B$3:$B$7690,"&gt;=  26% ",'3way'!$AE$3:$AE$7690,"&lt;&gt;X",'3way'!$Z$3:$Z$7690,"="  &amp;A15)</f>
        <v>18</v>
      </c>
      <c r="F15" s="68">
        <f>COUNTIFS('3way'!$C$3:$C$7690,"&gt;=  28% ",'3way'!$AE$3:$AE$7690,"2",'3way'!$Z$3:$Z$7690,"="  &amp;A15)</f>
        <v>20</v>
      </c>
      <c r="G15" s="68">
        <f>COUNTIFS('3way'!$C$3:$C$7690,"&gt;=  28% ",'3way'!$AE$3:$AE$7690,"&lt;&gt;2",'3way'!$Z$3:$Z$7690,"="  &amp;A15)</f>
        <v>43</v>
      </c>
      <c r="H15" s="6">
        <f>(B15/((COUNTIF('3way'!$Z$3:$Z$7690,"="&amp;A15))))</f>
        <v>0.21249999999999999</v>
      </c>
      <c r="I15" s="6">
        <f>(C15/(COUNTIF('3way'!$Z$3:$Z$7690,"="&amp;A15)))</f>
        <v>0.42499999999999999</v>
      </c>
      <c r="J15" s="6">
        <f>(D15/(COUNTIF('3way'!$Z$3:$Z$7690,"="&amp;A15)))</f>
        <v>8.7499999999999994E-2</v>
      </c>
      <c r="K15" s="6">
        <f>(E15/(COUNTIF('3way'!$Z$3:$Z$7690,"="&amp;A15)))</f>
        <v>0.22500000000000001</v>
      </c>
      <c r="L15" s="6">
        <f>(F15/(COUNTIF('3way'!$Z$3:$Z$7690,"="&amp;A15)))</f>
        <v>0.25</v>
      </c>
      <c r="M15" s="6">
        <f>(G15/(COUNTIF('3way'!$Z$3:$Z$7690,"="&amp;A15)))</f>
        <v>0.53749999999999998</v>
      </c>
      <c r="N15" s="68">
        <f>COUNTIFS('3way'!$R$3:$R$7690,"&gt;=  45% ",'3way'!$AE$3:$AE$7690,"1",'3way'!$Z$3:$Z$7690,"="  &amp;A15)</f>
        <v>21</v>
      </c>
      <c r="O15">
        <f>COUNTIFS('3way'!$R$3:$R$7690,"&gt;=  45% ",'3way'!$AE$3:$AE$7690,"&lt;&gt;1",'3way'!$Z$3:$Z$7690,"="  &amp;A15)</f>
        <v>35</v>
      </c>
      <c r="P15">
        <f>COUNTIFS('3way'!$S$3:$S$7690,"&gt;=  26% ",'3way'!$AE$3:$AE$7690,"X",'3way'!$Z$3:$Z$7690,"="  &amp;A15)</f>
        <v>10</v>
      </c>
      <c r="Q15">
        <f>COUNTIFS('3way'!$S$3:$S$7690,"&gt;=  26% ",'3way'!$AE$3:$AE$7690,"&lt;&gt;X",'3way'!$Z$3:$Z$7690,"="  &amp;A15)</f>
        <v>24</v>
      </c>
      <c r="R15">
        <f>COUNTIFS('3way'!$T$3:$T$7690,"&gt;=  28% ",'3way'!$AE$3:$AE$7690,"2",'3way'!$Z$3:$Z$7690,"="  &amp;A15)</f>
        <v>23</v>
      </c>
      <c r="S15" s="83">
        <f>COUNTIFS('3way'!$T$3:$T$7690,"&gt;=  28% ",'3way'!$AE$3:$AE$7690,"&lt;&gt;2",'3way'!$Z$3:$Z$7690,"="  &amp;A15)</f>
        <v>42</v>
      </c>
      <c r="T15" s="6">
        <f>(N15/(COUNTIF('3way'!$Z$3:$Z$7690,"="&amp;A15)))</f>
        <v>0.26250000000000001</v>
      </c>
      <c r="U15" s="6">
        <f>(O15/(COUNTIF('3way'!$Z$3:$Z$7690,"="&amp;A15)))</f>
        <v>0.4375</v>
      </c>
      <c r="V15" s="6">
        <f>(P15/(COUNTIF('3way'!$Z$3:$Z$7690,"="&amp;A15)))</f>
        <v>0.125</v>
      </c>
      <c r="W15" s="6">
        <f>(Q15/(COUNTIF('3way'!$Z$3:$Z$7690,"="&amp;A15)))</f>
        <v>0.3</v>
      </c>
      <c r="X15" s="6">
        <f>(R15/(COUNTIF('3way'!$Z$3:$Z$7690,"="&amp;A15)))</f>
        <v>0.28749999999999998</v>
      </c>
      <c r="Y15" s="6">
        <f>(S15/(COUNTIF('3way'!$Z$3:$Z$7690,"="&amp;A15)))</f>
        <v>0.52500000000000002</v>
      </c>
      <c r="Z15">
        <f t="shared" si="0"/>
        <v>44</v>
      </c>
      <c r="AA15" s="6">
        <f>(Z15/(COUNTIF('3way'!$Z$3:$Z$7690,"="&amp;A15)))</f>
        <v>0.55000000000000004</v>
      </c>
      <c r="AB15">
        <f t="shared" si="1"/>
        <v>54</v>
      </c>
      <c r="AC15" s="6">
        <f>(AB15/(COUNTIF('3way'!$Z$3:$Z$7690,"="&amp;A15)))</f>
        <v>0.67500000000000004</v>
      </c>
      <c r="AD15">
        <f t="shared" si="2"/>
        <v>95</v>
      </c>
      <c r="AE15" s="6">
        <f>(AD15/(COUNTIF('3way'!$Z$3:$Z$7690,"="&amp;A15)))</f>
        <v>1.1875</v>
      </c>
      <c r="AF15">
        <f t="shared" si="3"/>
        <v>101</v>
      </c>
      <c r="AG15" s="6">
        <f>(AF15/(COUNTIF('3way'!$Z$3:$Z$7690,"="&amp;A15)))</f>
        <v>1.2625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14</v>
      </c>
      <c r="C16" s="68">
        <f>COUNTIFS('3way'!$A$3:$A$7690,"&gt;=  45% ",'3way'!$AE$3:$AE$7690,"&lt;&gt;1",'3way'!$Z$3:$Z$7690,"="  &amp;A16)</f>
        <v>22</v>
      </c>
      <c r="D16" s="68">
        <f>COUNTIFS('3way'!$B$3:$B$7690,"&gt;=  26% ",'3way'!$AE$3:$AE$7690,"X",'3way'!$Z$3:$Z$7690,"="  &amp;A16)</f>
        <v>8</v>
      </c>
      <c r="E16" s="68">
        <f>COUNTIFS('3way'!$B$3:$B$7690,"&gt;=  26% ",'3way'!$AE$3:$AE$7690,"&lt;&gt;X",'3way'!$Z$3:$Z$7690,"="  &amp;A16)</f>
        <v>24</v>
      </c>
      <c r="F16" s="68">
        <f>COUNTIFS('3way'!$C$3:$C$7690,"&gt;=  28% ",'3way'!$AE$3:$AE$7690,"2",'3way'!$Z$3:$Z$7690,"="  &amp;A16)</f>
        <v>10</v>
      </c>
      <c r="G16" s="68">
        <f>COUNTIFS('3way'!$C$3:$C$7690,"&gt;=  28% ",'3way'!$AE$3:$AE$7690,"&lt;&gt;2",'3way'!$Z$3:$Z$7690,"="  &amp;A16)</f>
        <v>32</v>
      </c>
      <c r="H16" s="6">
        <f>(B16/((COUNTIF('3way'!$Z$3:$Z$7690,"="&amp;A16))))</f>
        <v>0.17721518987341772</v>
      </c>
      <c r="I16" s="6">
        <f>(C16/(COUNTIF('3way'!$Z$3:$Z$7690,"="&amp;A16)))</f>
        <v>0.27848101265822783</v>
      </c>
      <c r="J16" s="6">
        <f>(D16/(COUNTIF('3way'!$Z$3:$Z$7690,"="&amp;A16)))</f>
        <v>0.10126582278481013</v>
      </c>
      <c r="K16" s="6">
        <f>(E16/(COUNTIF('3way'!$Z$3:$Z$7690,"="&amp;A16)))</f>
        <v>0.30379746835443039</v>
      </c>
      <c r="L16" s="6">
        <f>(F16/(COUNTIF('3way'!$Z$3:$Z$7690,"="&amp;A16)))</f>
        <v>0.12658227848101267</v>
      </c>
      <c r="M16" s="6">
        <f>(G16/(COUNTIF('3way'!$Z$3:$Z$7690,"="&amp;A16)))</f>
        <v>0.4050632911392405</v>
      </c>
      <c r="N16" s="6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26</v>
      </c>
      <c r="P16">
        <f>COUNTIFS('3way'!$S$3:$S$7690,"&gt;=  26% ",'3way'!$AE$3:$AE$7690,"X",'3way'!$Z$3:$Z$7690,"="  &amp;A16)</f>
        <v>24</v>
      </c>
      <c r="Q16">
        <f>COUNTIFS('3way'!$S$3:$S$7690,"&gt;=  26% ",'3way'!$AE$3:$AE$7690,"&lt;&gt;X",'3way'!$Z$3:$Z$7690,"="  &amp;A16)</f>
        <v>51</v>
      </c>
      <c r="R16">
        <f>COUNTIFS('3way'!$T$3:$T$7690,"&gt;=  28% ",'3way'!$AE$3:$AE$7690,"2",'3way'!$Z$3:$Z$7690,"="  &amp;A16)</f>
        <v>18</v>
      </c>
      <c r="S16" s="83">
        <f>COUNTIFS('3way'!$T$3:$T$7690,"&gt;=  28% ",'3way'!$AE$3:$AE$7690,"&lt;&gt;2",'3way'!$Z$3:$Z$7690,"="  &amp;A16)</f>
        <v>44</v>
      </c>
      <c r="T16" s="6">
        <f>(N16/(COUNTIF('3way'!$Z$3:$Z$7690,"="&amp;A16)))</f>
        <v>0.16455696202531644</v>
      </c>
      <c r="U16" s="6">
        <f>(O16/(COUNTIF('3way'!$Z$3:$Z$7690,"="&amp;A16)))</f>
        <v>0.32911392405063289</v>
      </c>
      <c r="V16" s="6">
        <f>(P16/(COUNTIF('3way'!$Z$3:$Z$7690,"="&amp;A16)))</f>
        <v>0.30379746835443039</v>
      </c>
      <c r="W16" s="6">
        <f>(Q16/(COUNTIF('3way'!$Z$3:$Z$7690,"="&amp;A16)))</f>
        <v>0.64556962025316456</v>
      </c>
      <c r="X16" s="6">
        <f>(R16/(COUNTIF('3way'!$Z$3:$Z$7690,"="&amp;A16)))</f>
        <v>0.22784810126582278</v>
      </c>
      <c r="Y16" s="6">
        <f>(S16/(COUNTIF('3way'!$Z$3:$Z$7690,"="&amp;A16)))</f>
        <v>0.55696202531645567</v>
      </c>
      <c r="Z16">
        <f t="shared" si="0"/>
        <v>32</v>
      </c>
      <c r="AA16" s="6">
        <f>(Z16/(COUNTIF('3way'!$Z$3:$Z$7690,"="&amp;A16)))</f>
        <v>0.4050632911392405</v>
      </c>
      <c r="AB16">
        <f t="shared" si="1"/>
        <v>55</v>
      </c>
      <c r="AC16" s="6">
        <f>(AB16/(COUNTIF('3way'!$Z$3:$Z$7690,"="&amp;A16)))</f>
        <v>0.69620253164556967</v>
      </c>
      <c r="AD16">
        <f t="shared" si="2"/>
        <v>78</v>
      </c>
      <c r="AE16" s="6">
        <f>(AD16/(COUNTIF('3way'!$Z$3:$Z$7690,"="&amp;A16)))</f>
        <v>0.98734177215189878</v>
      </c>
      <c r="AF16">
        <f t="shared" si="3"/>
        <v>121</v>
      </c>
      <c r="AG16" s="6">
        <f>(AF16/(COUNTIF('3way'!$Z$3:$Z$7690,"="&amp;A16)))</f>
        <v>1.5316455696202531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11</v>
      </c>
      <c r="C17" s="68">
        <f>COUNTIFS('3way'!$A$3:$A$7690,"&gt;=  45% ",'3way'!$AE$3:$AE$7690,"&lt;&gt;1",'3way'!$Z$3:$Z$7690,"="  &amp;A17)</f>
        <v>24</v>
      </c>
      <c r="D17" s="68">
        <f>COUNTIFS('3way'!$B$3:$B$7690,"&gt;=  26% ",'3way'!$AE$3:$AE$7690,"X",'3way'!$Z$3:$Z$7690,"="  &amp;A17)</f>
        <v>4</v>
      </c>
      <c r="E17" s="68">
        <f>COUNTIFS('3way'!$B$3:$B$7690,"&gt;=  26% ",'3way'!$AE$3:$AE$7690,"&lt;&gt;X",'3way'!$Z$3:$Z$7690,"="  &amp;A17)</f>
        <v>16</v>
      </c>
      <c r="F17" s="68">
        <f>COUNTIFS('3way'!$C$3:$C$7690,"&gt;=  28% ",'3way'!$AE$3:$AE$7690,"2",'3way'!$Z$3:$Z$7690,"="  &amp;A17)</f>
        <v>13</v>
      </c>
      <c r="G17" s="68">
        <f>COUNTIFS('3way'!$C$3:$C$7690,"&gt;=  28% ",'3way'!$AE$3:$AE$7690,"&lt;&gt;2",'3way'!$Z$3:$Z$7690,"="  &amp;A17)</f>
        <v>32</v>
      </c>
      <c r="H17" s="6">
        <f>(B17/((COUNTIF('3way'!$Z$3:$Z$7690,"="&amp;A17))))</f>
        <v>0.13924050632911392</v>
      </c>
      <c r="I17" s="6">
        <f>(C17/(COUNTIF('3way'!$Z$3:$Z$7690,"="&amp;A17)))</f>
        <v>0.30379746835443039</v>
      </c>
      <c r="J17" s="6">
        <f>(D17/(COUNTIF('3way'!$Z$3:$Z$7690,"="&amp;A17)))</f>
        <v>5.0632911392405063E-2</v>
      </c>
      <c r="K17" s="6">
        <f>(E17/(COUNTIF('3way'!$Z$3:$Z$7690,"="&amp;A17)))</f>
        <v>0.20253164556962025</v>
      </c>
      <c r="L17" s="6">
        <f>(F17/(COUNTIF('3way'!$Z$3:$Z$7690,"="&amp;A17)))</f>
        <v>0.16455696202531644</v>
      </c>
      <c r="M17" s="6">
        <f>(G17/(COUNTIF('3way'!$Z$3:$Z$7690,"="&amp;A17)))</f>
        <v>0.4050632911392405</v>
      </c>
      <c r="N17" s="68">
        <f>COUNTIFS('3way'!$R$3:$R$7690,"&gt;=  45% ",'3way'!$AE$3:$AE$7690,"1",'3way'!$Z$3:$Z$7690,"="  &amp;A17)</f>
        <v>21</v>
      </c>
      <c r="O17">
        <f>COUNTIFS('3way'!$R$3:$R$7690,"&gt;=  45% ",'3way'!$AE$3:$AE$7690,"&lt;&gt;1",'3way'!$Z$3:$Z$7690,"="  &amp;A17)</f>
        <v>34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22</v>
      </c>
      <c r="R17">
        <f>COUNTIFS('3way'!$T$3:$T$7690,"&gt;=  28% ",'3way'!$AE$3:$AE$7690,"2",'3way'!$Z$3:$Z$7690,"="  &amp;A17)</f>
        <v>20</v>
      </c>
      <c r="S17" s="83">
        <f>COUNTIFS('3way'!$T$3:$T$7690,"&gt;=  28% ",'3way'!$AE$3:$AE$7690,"&lt;&gt;2",'3way'!$Z$3:$Z$7690,"="  &amp;A17)</f>
        <v>44</v>
      </c>
      <c r="T17" s="6">
        <f>(N17/(COUNTIF('3way'!$Z$3:$Z$7690,"="&amp;A17)))</f>
        <v>0.26582278481012656</v>
      </c>
      <c r="U17" s="6">
        <f>(O17/(COUNTIF('3way'!$Z$3:$Z$7690,"="&amp;A17)))</f>
        <v>0.43037974683544306</v>
      </c>
      <c r="V17" s="6">
        <f>(P17/(COUNTIF('3way'!$Z$3:$Z$7690,"="&amp;A17)))</f>
        <v>0.10126582278481013</v>
      </c>
      <c r="W17" s="6">
        <f>(Q17/(COUNTIF('3way'!$Z$3:$Z$7690,"="&amp;A17)))</f>
        <v>0.27848101265822783</v>
      </c>
      <c r="X17" s="6">
        <f>(R17/(COUNTIF('3way'!$Z$3:$Z$7690,"="&amp;A17)))</f>
        <v>0.25316455696202533</v>
      </c>
      <c r="Y17" s="6">
        <f>(S17/(COUNTIF('3way'!$Z$3:$Z$7690,"="&amp;A17)))</f>
        <v>0.55696202531645567</v>
      </c>
      <c r="Z17">
        <f t="shared" si="0"/>
        <v>28</v>
      </c>
      <c r="AA17" s="6">
        <f>(Z17/(COUNTIF('3way'!$Z$3:$Z$7690,"="&amp;A17)))</f>
        <v>0.35443037974683544</v>
      </c>
      <c r="AB17">
        <f t="shared" si="1"/>
        <v>49</v>
      </c>
      <c r="AC17" s="6">
        <f>(AB17/(COUNTIF('3way'!$Z$3:$Z$7690,"="&amp;A17)))</f>
        <v>0.620253164556962</v>
      </c>
      <c r="AD17">
        <f t="shared" si="2"/>
        <v>72</v>
      </c>
      <c r="AE17" s="6">
        <f>(AD17/(COUNTIF('3way'!$Z$3:$Z$7690,"="&amp;A17)))</f>
        <v>0.91139240506329111</v>
      </c>
      <c r="AF17">
        <f t="shared" si="3"/>
        <v>100</v>
      </c>
      <c r="AG17" s="6">
        <f>(AF17/(COUNTIF('3way'!$Z$3:$Z$7690,"="&amp;A17)))</f>
        <v>1.2658227848101267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9</v>
      </c>
      <c r="C18" s="68">
        <f>COUNTIFS('3way'!$A$3:$A$7690,"&gt;=  45% ",'3way'!$AE$3:$AE$7690,"&lt;&gt;1",'3way'!$Z$3:$Z$7690,"="  &amp;A18)</f>
        <v>16</v>
      </c>
      <c r="D18" s="68">
        <f>COUNTIFS('3way'!$B$3:$B$7690,"&gt;=  26% ",'3way'!$AE$3:$AE$7690,"X",'3way'!$Z$3:$Z$7690,"="  &amp;A18)</f>
        <v>11</v>
      </c>
      <c r="E18" s="68">
        <f>COUNTIFS('3way'!$B$3:$B$7690,"&gt;=  26% ",'3way'!$AE$3:$AE$7690,"&lt;&gt;X",'3way'!$Z$3:$Z$7690,"="  &amp;A18)</f>
        <v>14</v>
      </c>
      <c r="F18" s="68">
        <f>COUNTIFS('3way'!$C$3:$C$7690,"&gt;=  28% ",'3way'!$AE$3:$AE$7690,"2",'3way'!$Z$3:$Z$7690,"="  &amp;A18)</f>
        <v>15</v>
      </c>
      <c r="G18" s="68">
        <f>COUNTIFS('3way'!$C$3:$C$7690,"&gt;=  28% ",'3way'!$AE$3:$AE$7690,"&lt;&gt;2",'3way'!$Z$3:$Z$7690,"="  &amp;A18)</f>
        <v>30</v>
      </c>
      <c r="H18" s="6">
        <f>(B18/((COUNTIF('3way'!$Z$3:$Z$7690,"="&amp;A18))))</f>
        <v>0.125</v>
      </c>
      <c r="I18" s="6">
        <f>(C18/(COUNTIF('3way'!$Z$3:$Z$7690,"="&amp;A18)))</f>
        <v>0.22222222222222221</v>
      </c>
      <c r="J18" s="6">
        <f>(D18/(COUNTIF('3way'!$Z$3:$Z$7690,"="&amp;A18)))</f>
        <v>0.15277777777777779</v>
      </c>
      <c r="K18" s="6">
        <f>(E18/(COUNTIF('3way'!$Z$3:$Z$7690,"="&amp;A18)))</f>
        <v>0.19444444444444445</v>
      </c>
      <c r="L18" s="6">
        <f>(F18/(COUNTIF('3way'!$Z$3:$Z$7690,"="&amp;A18)))</f>
        <v>0.20833333333333334</v>
      </c>
      <c r="M18" s="6">
        <f>(G18/(COUNTIF('3way'!$Z$3:$Z$7690,"="&amp;A18)))</f>
        <v>0.41666666666666669</v>
      </c>
      <c r="N18" s="68">
        <f>COUNTIFS('3way'!$R$3:$R$7690,"&gt;=  45% ",'3way'!$AE$3:$AE$7690,"1",'3way'!$Z$3:$Z$7690,"="  &amp;A18)</f>
        <v>14</v>
      </c>
      <c r="O18">
        <f>COUNTIFS('3way'!$R$3:$R$7690,"&gt;=  45% ",'3way'!$AE$3:$AE$7690,"&lt;&gt;1",'3way'!$Z$3:$Z$7690,"="  &amp;A18)</f>
        <v>23</v>
      </c>
      <c r="P18">
        <f>COUNTIFS('3way'!$S$3:$S$7690,"&gt;=  26% ",'3way'!$AE$3:$AE$7690,"X",'3way'!$Z$3:$Z$7690,"="  &amp;A18)</f>
        <v>21</v>
      </c>
      <c r="Q18">
        <f>COUNTIFS('3way'!$S$3:$S$7690,"&gt;=  26% ",'3way'!$AE$3:$AE$7690,"&lt;&gt;X",'3way'!$Z$3:$Z$7690,"="  &amp;A18)</f>
        <v>24</v>
      </c>
      <c r="R18">
        <f>COUNTIFS('3way'!$T$3:$T$7690,"&gt;=  28% ",'3way'!$AE$3:$AE$7690,"2",'3way'!$Z$3:$Z$7690,"="  &amp;A18)</f>
        <v>18</v>
      </c>
      <c r="S18" s="83">
        <f>COUNTIFS('3way'!$T$3:$T$7690,"&gt;=  28% ",'3way'!$AE$3:$AE$7690,"&lt;&gt;2",'3way'!$Z$3:$Z$7690,"="  &amp;A18)</f>
        <v>44</v>
      </c>
      <c r="T18" s="6">
        <f>(N18/(COUNTIF('3way'!$Z$3:$Z$7690,"="&amp;A18)))</f>
        <v>0.19444444444444445</v>
      </c>
      <c r="U18" s="6">
        <f>(O18/(COUNTIF('3way'!$Z$3:$Z$7690,"="&amp;A18)))</f>
        <v>0.31944444444444442</v>
      </c>
      <c r="V18" s="6">
        <f>(P18/(COUNTIF('3way'!$Z$3:$Z$7690,"="&amp;A18)))</f>
        <v>0.29166666666666669</v>
      </c>
      <c r="W18" s="6">
        <f>(Q18/(COUNTIF('3way'!$Z$3:$Z$7690,"="&amp;A18)))</f>
        <v>0.33333333333333331</v>
      </c>
      <c r="X18" s="6">
        <f>(R18/(COUNTIF('3way'!$Z$3:$Z$7690,"="&amp;A18)))</f>
        <v>0.25</v>
      </c>
      <c r="Y18" s="6">
        <f>(S18/(COUNTIF('3way'!$Z$3:$Z$7690,"="&amp;A18)))</f>
        <v>0.61111111111111116</v>
      </c>
      <c r="Z18">
        <f t="shared" si="0"/>
        <v>35</v>
      </c>
      <c r="AA18" s="6">
        <f>(Z18/(COUNTIF('3way'!$Z$3:$Z$7690,"="&amp;A18)))</f>
        <v>0.4861111111111111</v>
      </c>
      <c r="AB18">
        <f t="shared" si="1"/>
        <v>53</v>
      </c>
      <c r="AC18" s="6">
        <f>(AB18/(COUNTIF('3way'!$Z$3:$Z$7690,"="&amp;A18)))</f>
        <v>0.73611111111111116</v>
      </c>
      <c r="AD18">
        <f t="shared" si="2"/>
        <v>60</v>
      </c>
      <c r="AE18" s="6">
        <f>(AD18/(COUNTIF('3way'!$Z$3:$Z$7690,"="&amp;A18)))</f>
        <v>0.83333333333333337</v>
      </c>
      <c r="AF18">
        <f t="shared" si="3"/>
        <v>91</v>
      </c>
      <c r="AG18" s="6">
        <f>(AF18/(COUNTIF('3way'!$Z$3:$Z$7690,"="&amp;A18)))</f>
        <v>1.2638888888888888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13</v>
      </c>
      <c r="C19" s="68">
        <f>COUNTIFS('3way'!$A$3:$A$7690,"&gt;=  45% ",'3way'!$AE$3:$AE$7690,"&lt;&gt;1",'3way'!$Z$3:$Z$7690,"="  &amp;A19)</f>
        <v>23</v>
      </c>
      <c r="D19" s="68">
        <f>COUNTIFS('3way'!$B$3:$B$7690,"&gt;=  26% ",'3way'!$AE$3:$AE$7690,"X",'3way'!$Z$3:$Z$7690,"="  &amp;A19)</f>
        <v>7</v>
      </c>
      <c r="E19" s="68">
        <f>COUNTIFS('3way'!$B$3:$B$7690,"&gt;=  26% ",'3way'!$AE$3:$AE$7690,"&lt;&gt;X",'3way'!$Z$3:$Z$7690,"="  &amp;A19)</f>
        <v>19</v>
      </c>
      <c r="F19" s="68">
        <f>COUNTIFS('3way'!$C$3:$C$7690,"&gt;=  28% ",'3way'!$AE$3:$AE$7690,"2",'3way'!$Z$3:$Z$7690,"="  &amp;A19)</f>
        <v>11</v>
      </c>
      <c r="G19" s="68">
        <f>COUNTIFS('3way'!$C$3:$C$7690,"&gt;=  28% ",'3way'!$AE$3:$AE$7690,"&lt;&gt;2",'3way'!$Z$3:$Z$7690,"="  &amp;A19)</f>
        <v>29</v>
      </c>
      <c r="H19" s="6">
        <f>(B19/((COUNTIF('3way'!$Z$3:$Z$7690,"="&amp;A19))))</f>
        <v>0.24074074074074073</v>
      </c>
      <c r="I19" s="6">
        <f>(C19/(COUNTIF('3way'!$Z$3:$Z$7690,"="&amp;A19)))</f>
        <v>0.42592592592592593</v>
      </c>
      <c r="J19" s="6">
        <f>(D19/(COUNTIF('3way'!$Z$3:$Z$7690,"="&amp;A19)))</f>
        <v>0.12962962962962962</v>
      </c>
      <c r="K19" s="6">
        <f>(E19/(COUNTIF('3way'!$Z$3:$Z$7690,"="&amp;A19)))</f>
        <v>0.35185185185185186</v>
      </c>
      <c r="L19" s="6">
        <f>(F19/(COUNTIF('3way'!$Z$3:$Z$7690,"="&amp;A19)))</f>
        <v>0.20370370370370369</v>
      </c>
      <c r="M19" s="6">
        <f>(G19/(COUNTIF('3way'!$Z$3:$Z$7690,"="&amp;A19)))</f>
        <v>0.53703703703703709</v>
      </c>
      <c r="N19" s="68">
        <f>COUNTIFS('3way'!$R$3:$R$7690,"&gt;=  45% ",'3way'!$AE$3:$AE$7690,"1",'3way'!$Z$3:$Z$7690,"="  &amp;A19)</f>
        <v>13</v>
      </c>
      <c r="O19">
        <f>COUNTIFS('3way'!$R$3:$R$7690,"&gt;=  45% ",'3way'!$AE$3:$AE$7690,"&lt;&gt;1",'3way'!$Z$3:$Z$7690,"="  &amp;A19)</f>
        <v>23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20</v>
      </c>
      <c r="R19">
        <f>COUNTIFS('3way'!$T$3:$T$7690,"&gt;=  28% ",'3way'!$AE$3:$AE$7690,"2",'3way'!$Z$3:$Z$7690,"="  &amp;A19)</f>
        <v>13</v>
      </c>
      <c r="S19" s="83">
        <f>COUNTIFS('3way'!$T$3:$T$7690,"&gt;=  28% ",'3way'!$AE$3:$AE$7690,"&lt;&gt;2",'3way'!$Z$3:$Z$7690,"="  &amp;A19)</f>
        <v>30</v>
      </c>
      <c r="T19" s="6">
        <f>(N19/(COUNTIF('3way'!$Z$3:$Z$7690,"="&amp;A19)))</f>
        <v>0.24074074074074073</v>
      </c>
      <c r="U19" s="6">
        <f>(O19/(COUNTIF('3way'!$Z$3:$Z$7690,"="&amp;A19)))</f>
        <v>0.42592592592592593</v>
      </c>
      <c r="V19" s="6">
        <f>(P19/(COUNTIF('3way'!$Z$3:$Z$7690,"="&amp;A19)))</f>
        <v>0.14814814814814814</v>
      </c>
      <c r="W19" s="6">
        <f>(Q19/(COUNTIF('3way'!$Z$3:$Z$7690,"="&amp;A19)))</f>
        <v>0.37037037037037035</v>
      </c>
      <c r="X19" s="6">
        <f>(R19/(COUNTIF('3way'!$Z$3:$Z$7690,"="&amp;A19)))</f>
        <v>0.24074074074074073</v>
      </c>
      <c r="Y19" s="6">
        <f>(S19/(COUNTIF('3way'!$Z$3:$Z$7690,"="&amp;A19)))</f>
        <v>0.55555555555555558</v>
      </c>
      <c r="Z19">
        <f t="shared" si="0"/>
        <v>31</v>
      </c>
      <c r="AA19" s="6">
        <f>(Z19/(COUNTIF('3way'!$Z$3:$Z$7690,"="&amp;A19)))</f>
        <v>0.57407407407407407</v>
      </c>
      <c r="AB19">
        <f t="shared" si="1"/>
        <v>34</v>
      </c>
      <c r="AC19" s="6">
        <f>(AB19/(COUNTIF('3way'!$Z$3:$Z$7690,"="&amp;A19)))</f>
        <v>0.62962962962962965</v>
      </c>
      <c r="AD19">
        <f t="shared" si="2"/>
        <v>71</v>
      </c>
      <c r="AE19" s="6">
        <f>(AD19/(COUNTIF('3way'!$Z$3:$Z$7690,"="&amp;A19)))</f>
        <v>1.3148148148148149</v>
      </c>
      <c r="AF19">
        <f t="shared" si="3"/>
        <v>73</v>
      </c>
      <c r="AG19" s="6">
        <f>(AF19/(COUNTIF('3way'!$Z$3:$Z$7690,"="&amp;A19)))</f>
        <v>1.3518518518518519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8</v>
      </c>
      <c r="C20" s="68">
        <f>COUNTIFS('3way'!$A$3:$A$7690,"&gt;=  45% ",'3way'!$AE$3:$AE$7690,"&lt;&gt;1",'3way'!$Z$3:$Z$7690,"="  &amp;A20)</f>
        <v>19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15</v>
      </c>
      <c r="F20" s="68">
        <f>COUNTIFS('3way'!$C$3:$C$7690,"&gt;=  28% ",'3way'!$AE$3:$AE$7690,"2",'3way'!$Z$3:$Z$7690,"="  &amp;A20)</f>
        <v>11</v>
      </c>
      <c r="G20" s="68">
        <f>COUNTIFS('3way'!$C$3:$C$7690,"&gt;=  28% ",'3way'!$AE$3:$AE$7690,"&lt;&gt;2",'3way'!$Z$3:$Z$7690,"="  &amp;A20)</f>
        <v>23</v>
      </c>
      <c r="H20" s="6">
        <f>(B20/((COUNTIF('3way'!$Z$3:$Z$7690,"="&amp;A20))))</f>
        <v>0.17777777777777778</v>
      </c>
      <c r="I20" s="6">
        <f>(C20/(COUNTIF('3way'!$Z$3:$Z$7690,"="&amp;A20)))</f>
        <v>0.42222222222222222</v>
      </c>
      <c r="J20" s="6">
        <f>(D20/(COUNTIF('3way'!$Z$3:$Z$7690,"="&amp;A20)))</f>
        <v>0.1111111111111111</v>
      </c>
      <c r="K20" s="6">
        <f>(E20/(COUNTIF('3way'!$Z$3:$Z$7690,"="&amp;A20)))</f>
        <v>0.33333333333333331</v>
      </c>
      <c r="L20" s="6">
        <f>(F20/(COUNTIF('3way'!$Z$3:$Z$7690,"="&amp;A20)))</f>
        <v>0.24444444444444444</v>
      </c>
      <c r="M20" s="6">
        <f>(G20/(COUNTIF('3way'!$Z$3:$Z$7690,"="&amp;A20)))</f>
        <v>0.51111111111111107</v>
      </c>
      <c r="N20" s="68">
        <f>COUNTIFS('3way'!$R$3:$R$7690,"&gt;=  45% ",'3way'!$AE$3:$AE$7690,"1",'3way'!$Z$3:$Z$7690,"="  &amp;A20)</f>
        <v>8</v>
      </c>
      <c r="O20">
        <f>COUNTIFS('3way'!$R$3:$R$7690,"&gt;=  45% ",'3way'!$AE$3:$AE$7690,"&lt;&gt;1",'3way'!$Z$3:$Z$7690,"="  &amp;A20)</f>
        <v>13</v>
      </c>
      <c r="P20">
        <f>COUNTIFS('3way'!$S$3:$S$7690,"&gt;=  26% ",'3way'!$AE$3:$AE$7690,"X",'3way'!$Z$3:$Z$7690,"="  &amp;A20)</f>
        <v>9</v>
      </c>
      <c r="Q20">
        <f>COUNTIFS('3way'!$S$3:$S$7690,"&gt;=  26% ",'3way'!$AE$3:$AE$7690,"&lt;&gt;X",'3way'!$Z$3:$Z$7690,"="  &amp;A20)</f>
        <v>22</v>
      </c>
      <c r="R20">
        <f>COUNTIFS('3way'!$T$3:$T$7690,"&gt;=  28% ",'3way'!$AE$3:$AE$7690,"2",'3way'!$Z$3:$Z$7690,"="  &amp;A20)</f>
        <v>11</v>
      </c>
      <c r="S20" s="83">
        <f>COUNTIFS('3way'!$T$3:$T$7690,"&gt;=  28% ",'3way'!$AE$3:$AE$7690,"&lt;&gt;2",'3way'!$Z$3:$Z$7690,"="  &amp;A20)</f>
        <v>30</v>
      </c>
      <c r="T20" s="6">
        <f>(N20/(COUNTIF('3way'!$Z$3:$Z$7690,"="&amp;A20)))</f>
        <v>0.17777777777777778</v>
      </c>
      <c r="U20" s="6">
        <f>(O20/(COUNTIF('3way'!$Z$3:$Z$7690,"="&amp;A20)))</f>
        <v>0.28888888888888886</v>
      </c>
      <c r="V20" s="6">
        <f>(P20/(COUNTIF('3way'!$Z$3:$Z$7690,"="&amp;A20)))</f>
        <v>0.2</v>
      </c>
      <c r="W20" s="6">
        <f>(Q20/(COUNTIF('3way'!$Z$3:$Z$7690,"="&amp;A20)))</f>
        <v>0.48888888888888887</v>
      </c>
      <c r="X20" s="6">
        <f>(R20/(COUNTIF('3way'!$Z$3:$Z$7690,"="&amp;A20)))</f>
        <v>0.24444444444444444</v>
      </c>
      <c r="Y20" s="6">
        <f>(S20/(COUNTIF('3way'!$Z$3:$Z$7690,"="&amp;A20)))</f>
        <v>0.66666666666666663</v>
      </c>
      <c r="Z20">
        <f t="shared" si="0"/>
        <v>24</v>
      </c>
      <c r="AA20" s="6">
        <f>(Z20/(COUNTIF('3way'!$Z$3:$Z$7690,"="&amp;A20)))</f>
        <v>0.53333333333333333</v>
      </c>
      <c r="AB20">
        <f t="shared" si="1"/>
        <v>28</v>
      </c>
      <c r="AC20" s="6">
        <f>(AB20/(COUNTIF('3way'!$Z$3:$Z$7690,"="&amp;A20)))</f>
        <v>0.62222222222222223</v>
      </c>
      <c r="AD20">
        <f t="shared" si="2"/>
        <v>57</v>
      </c>
      <c r="AE20" s="6">
        <f>(AD20/(COUNTIF('3way'!$Z$3:$Z$7690,"="&amp;A20)))</f>
        <v>1.2666666666666666</v>
      </c>
      <c r="AF20">
        <f t="shared" si="3"/>
        <v>65</v>
      </c>
      <c r="AG20" s="6">
        <f>(AF20/(COUNTIF('3way'!$Z$3:$Z$7690,"="&amp;A20)))</f>
        <v>1.4444444444444444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12</v>
      </c>
      <c r="C21" s="68">
        <f>COUNTIFS('3way'!$A$3:$A$7690,"&gt;=  45% ",'3way'!$AE$3:$AE$7690,"&lt;&gt;1",'3way'!$Z$3:$Z$7690,"="  &amp;A21)</f>
        <v>25</v>
      </c>
      <c r="D21" s="68">
        <f>COUNTIFS('3way'!$B$3:$B$7690,"&gt;=  26% ",'3way'!$AE$3:$AE$7690,"X",'3way'!$Z$3:$Z$7690,"="  &amp;A21)</f>
        <v>4</v>
      </c>
      <c r="E21" s="68">
        <f>COUNTIFS('3way'!$B$3:$B$7690,"&gt;=  26% ",'3way'!$AE$3:$AE$7690,"&lt;&gt;X",'3way'!$Z$3:$Z$7690,"="  &amp;A21)</f>
        <v>16</v>
      </c>
      <c r="F21" s="68">
        <f>COUNTIFS('3way'!$C$3:$C$7690,"&gt;=  28% ",'3way'!$AE$3:$AE$7690,"2",'3way'!$Z$3:$Z$7690,"="  &amp;A21)</f>
        <v>8</v>
      </c>
      <c r="G21" s="68">
        <f>COUNTIFS('3way'!$C$3:$C$7690,"&gt;=  28% ",'3way'!$AE$3:$AE$7690,"&lt;&gt;2",'3way'!$Z$3:$Z$7690,"="  &amp;A21)</f>
        <v>22</v>
      </c>
      <c r="H21" s="6">
        <f>(B21/((COUNTIF('3way'!$Z$3:$Z$7690,"="&amp;A21))))</f>
        <v>0.24</v>
      </c>
      <c r="I21" s="6">
        <f>(C21/(COUNTIF('3way'!$Z$3:$Z$7690,"="&amp;A21)))</f>
        <v>0.5</v>
      </c>
      <c r="J21" s="6">
        <f>(D21/(COUNTIF('3way'!$Z$3:$Z$7690,"="&amp;A21)))</f>
        <v>0.08</v>
      </c>
      <c r="K21" s="6">
        <f>(E21/(COUNTIF('3way'!$Z$3:$Z$7690,"="&amp;A21)))</f>
        <v>0.32</v>
      </c>
      <c r="L21" s="6">
        <f>(F21/(COUNTIF('3way'!$Z$3:$Z$7690,"="&amp;A21)))</f>
        <v>0.16</v>
      </c>
      <c r="M21" s="6">
        <f>(G21/(COUNTIF('3way'!$Z$3:$Z$7690,"="&amp;A21)))</f>
        <v>0.44</v>
      </c>
      <c r="N21" s="68">
        <f>COUNTIFS('3way'!$R$3:$R$7690,"&gt;=  45% ",'3way'!$AE$3:$AE$7690,"1",'3way'!$Z$3:$Z$7690,"="  &amp;A21)</f>
        <v>11</v>
      </c>
      <c r="O21">
        <f>COUNTIFS('3way'!$R$3:$R$7690,"&gt;=  45% ",'3way'!$AE$3:$AE$7690,"&lt;&gt;1",'3way'!$Z$3:$Z$7690,"="  &amp;A21)</f>
        <v>20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22</v>
      </c>
      <c r="R21">
        <f>COUNTIFS('3way'!$T$3:$T$7690,"&gt;=  28% ",'3way'!$AE$3:$AE$7690,"2",'3way'!$Z$3:$Z$7690,"="  &amp;A21)</f>
        <v>12</v>
      </c>
      <c r="S21" s="83">
        <f>COUNTIFS('3way'!$T$3:$T$7690,"&gt;=  28% ",'3way'!$AE$3:$AE$7690,"&lt;&gt;2",'3way'!$Z$3:$Z$7690,"="  &amp;A21)</f>
        <v>30</v>
      </c>
      <c r="T21" s="6">
        <f>(N21/(COUNTIF('3way'!$Z$3:$Z$7690,"="&amp;A21)))</f>
        <v>0.22</v>
      </c>
      <c r="U21" s="6">
        <f>(O21/(COUNTIF('3way'!$Z$3:$Z$7690,"="&amp;A21)))</f>
        <v>0.4</v>
      </c>
      <c r="V21" s="6">
        <f>(P21/(COUNTIF('3way'!$Z$3:$Z$7690,"="&amp;A21)))</f>
        <v>0.1</v>
      </c>
      <c r="W21" s="6">
        <f>(Q21/(COUNTIF('3way'!$Z$3:$Z$7690,"="&amp;A21)))</f>
        <v>0.44</v>
      </c>
      <c r="X21" s="6">
        <f>(R21/(COUNTIF('3way'!$Z$3:$Z$7690,"="&amp;A21)))</f>
        <v>0.24</v>
      </c>
      <c r="Y21" s="6">
        <f>(S21/(COUNTIF('3way'!$Z$3:$Z$7690,"="&amp;A21)))</f>
        <v>0.6</v>
      </c>
      <c r="Z21">
        <f t="shared" si="0"/>
        <v>24</v>
      </c>
      <c r="AA21" s="6">
        <f>(Z21/(COUNTIF('3way'!$Z$3:$Z$7690,"="&amp;A21)))</f>
        <v>0.48</v>
      </c>
      <c r="AB21">
        <f t="shared" si="1"/>
        <v>28</v>
      </c>
      <c r="AC21" s="6">
        <f>(AB21/(COUNTIF('3way'!$Z$3:$Z$7690,"="&amp;A21)))</f>
        <v>0.56000000000000005</v>
      </c>
      <c r="AD21">
        <f t="shared" si="2"/>
        <v>63</v>
      </c>
      <c r="AE21" s="6">
        <f>(AD21/(COUNTIF('3way'!$Z$3:$Z$7690,"="&amp;A21)))</f>
        <v>1.26</v>
      </c>
      <c r="AF21">
        <f t="shared" si="3"/>
        <v>72</v>
      </c>
      <c r="AG21" s="6">
        <f>(AF21/(COUNTIF('3way'!$Z$3:$Z$7690,"="&amp;A21)))</f>
        <v>1.44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8</v>
      </c>
      <c r="D22" s="68">
        <f>COUNTIFS('3way'!$B$3:$B$7690,"&gt;=  26% ",'3way'!$AE$3:$AE$7690,"X",'3way'!$Z$3:$Z$7690,"="  &amp;A22)</f>
        <v>4</v>
      </c>
      <c r="E22" s="68">
        <f>COUNTIFS('3way'!$B$3:$B$7690,"&gt;=  26% ",'3way'!$AE$3:$AE$7690,"&lt;&gt;X",'3way'!$Z$3:$Z$7690,"="  &amp;A22)</f>
        <v>14</v>
      </c>
      <c r="F22" s="68">
        <f>COUNTIFS('3way'!$C$3:$C$7690,"&gt;=  28% ",'3way'!$AE$3:$AE$7690,"2",'3way'!$Z$3:$Z$7690,"="  &amp;A22)</f>
        <v>10</v>
      </c>
      <c r="G22" s="68">
        <f>COUNTIFS('3way'!$C$3:$C$7690,"&gt;=  28% ",'3way'!$AE$3:$AE$7690,"&lt;&gt;2",'3way'!$Z$3:$Z$7690,"="  &amp;A22)</f>
        <v>27</v>
      </c>
      <c r="H22" s="6">
        <f>(B22/((COUNTIF('3way'!$Z$3:$Z$7690,"="&amp;A22))))</f>
        <v>0.06</v>
      </c>
      <c r="I22" s="6">
        <f>(C22/(COUNTIF('3way'!$Z$3:$Z$7690,"="&amp;A22)))</f>
        <v>0.16</v>
      </c>
      <c r="J22" s="6">
        <f>(D22/(COUNTIF('3way'!$Z$3:$Z$7690,"="&amp;A22)))</f>
        <v>0.08</v>
      </c>
      <c r="K22" s="6">
        <f>(E22/(COUNTIF('3way'!$Z$3:$Z$7690,"="&amp;A22)))</f>
        <v>0.28000000000000003</v>
      </c>
      <c r="L22" s="6">
        <f>(F22/(COUNTIF('3way'!$Z$3:$Z$7690,"="&amp;A22)))</f>
        <v>0.2</v>
      </c>
      <c r="M22" s="6">
        <f>(G22/(COUNTIF('3way'!$Z$3:$Z$7690,"="&amp;A22)))</f>
        <v>0.54</v>
      </c>
      <c r="N22" s="68">
        <f>COUNTIFS('3way'!$R$3:$R$7690,"&gt;=  45% ",'3way'!$AE$3:$AE$7690,"1",'3way'!$Z$3:$Z$7690,"="  &amp;A22)</f>
        <v>11</v>
      </c>
      <c r="O22">
        <f>COUNTIFS('3way'!$R$3:$R$7690,"&gt;=  45% ",'3way'!$AE$3:$AE$7690,"&lt;&gt;1",'3way'!$Z$3:$Z$7690,"="  &amp;A22)</f>
        <v>19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17</v>
      </c>
      <c r="R22">
        <f>COUNTIFS('3way'!$T$3:$T$7690,"&gt;=  28% ",'3way'!$AE$3:$AE$7690,"2",'3way'!$Z$3:$Z$7690,"="  &amp;A22)</f>
        <v>14</v>
      </c>
      <c r="S22" s="83">
        <f>COUNTIFS('3way'!$T$3:$T$7690,"&gt;=  28% ",'3way'!$AE$3:$AE$7690,"&lt;&gt;2",'3way'!$Z$3:$Z$7690,"="  &amp;A22)</f>
        <v>33</v>
      </c>
      <c r="T22" s="6">
        <f>(N22/(COUNTIF('3way'!$Z$3:$Z$7690,"="&amp;A22)))</f>
        <v>0.22</v>
      </c>
      <c r="U22" s="6">
        <f>(O22/(COUNTIF('3way'!$Z$3:$Z$7690,"="&amp;A22)))</f>
        <v>0.38</v>
      </c>
      <c r="V22" s="6">
        <f>(P22/(COUNTIF('3way'!$Z$3:$Z$7690,"="&amp;A22)))</f>
        <v>0.1</v>
      </c>
      <c r="W22" s="6">
        <f>(Q22/(COUNTIF('3way'!$Z$3:$Z$7690,"="&amp;A22)))</f>
        <v>0.34</v>
      </c>
      <c r="X22" s="6">
        <f>(R22/(COUNTIF('3way'!$Z$3:$Z$7690,"="&amp;A22)))</f>
        <v>0.28000000000000003</v>
      </c>
      <c r="Y22" s="6">
        <f>(S22/(COUNTIF('3way'!$Z$3:$Z$7690,"="&amp;A22)))</f>
        <v>0.66</v>
      </c>
      <c r="Z22">
        <f t="shared" si="0"/>
        <v>17</v>
      </c>
      <c r="AA22" s="6">
        <f>(Z22/(COUNTIF('3way'!$Z$3:$Z$7690,"="&amp;A22)))</f>
        <v>0.34</v>
      </c>
      <c r="AB22">
        <f t="shared" si="1"/>
        <v>30</v>
      </c>
      <c r="AC22" s="6">
        <f>(AB22/(COUNTIF('3way'!$Z$3:$Z$7690,"="&amp;A22)))</f>
        <v>0.6</v>
      </c>
      <c r="AD22">
        <f t="shared" si="2"/>
        <v>49</v>
      </c>
      <c r="AE22" s="6">
        <f>(AD22/(COUNTIF('3way'!$Z$3:$Z$7690,"="&amp;A22)))</f>
        <v>0.98</v>
      </c>
      <c r="AF22">
        <f t="shared" si="3"/>
        <v>69</v>
      </c>
      <c r="AG22" s="6">
        <f>(AF22/(COUNTIF('3way'!$Z$3:$Z$7690,"="&amp;A22)))</f>
        <v>1.38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23</v>
      </c>
      <c r="C23" s="68">
        <f>COUNTIFS('3way'!$A$3:$A$7690,"&gt;=  45% ",'3way'!$AE$3:$AE$7690,"&lt;&gt;1",'3way'!$Z$3:$Z$7690,"="  &amp;A23)</f>
        <v>41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24</v>
      </c>
      <c r="F23" s="68">
        <f>COUNTIFS('3way'!$C$3:$C$7690,"&gt;=  28% ",'3way'!$AE$3:$AE$7690,"2",'3way'!$Z$3:$Z$7690,"="  &amp;A23)</f>
        <v>17</v>
      </c>
      <c r="G23" s="68">
        <f>COUNTIFS('3way'!$C$3:$C$7690,"&gt;=  28% ",'3way'!$AE$3:$AE$7690,"&lt;&gt;2",'3way'!$Z$3:$Z$7690,"="  &amp;A23)</f>
        <v>41</v>
      </c>
      <c r="H23" s="6">
        <f>(B23/((COUNTIF('3way'!$Z$3:$Z$7690,"="&amp;A23))))</f>
        <v>0.26744186046511625</v>
      </c>
      <c r="I23" s="6">
        <f>(C23/(COUNTIF('3way'!$Z$3:$Z$7690,"="&amp;A23)))</f>
        <v>0.47674418604651164</v>
      </c>
      <c r="J23" s="6">
        <f>(D23/(COUNTIF('3way'!$Z$3:$Z$7690,"="&amp;A23)))</f>
        <v>8.1395348837209308E-2</v>
      </c>
      <c r="K23" s="6">
        <f>(E23/(COUNTIF('3way'!$Z$3:$Z$7690,"="&amp;A23)))</f>
        <v>0.27906976744186046</v>
      </c>
      <c r="L23" s="6">
        <f>(F23/(COUNTIF('3way'!$Z$3:$Z$7690,"="&amp;A23)))</f>
        <v>0.19767441860465115</v>
      </c>
      <c r="M23" s="6">
        <f>(G23/(COUNTIF('3way'!$Z$3:$Z$7690,"="&amp;A23)))</f>
        <v>0.47674418604651164</v>
      </c>
      <c r="N23" s="68">
        <f>COUNTIFS('3way'!$R$3:$R$7690,"&gt;=  45% ",'3way'!$AE$3:$AE$7690,"1",'3way'!$Z$3:$Z$7690,"="  &amp;A23)</f>
        <v>26</v>
      </c>
      <c r="O23">
        <f>COUNTIFS('3way'!$R$3:$R$7690,"&gt;=  45% ",'3way'!$AE$3:$AE$7690,"&lt;&gt;1",'3way'!$Z$3:$Z$7690,"="  &amp;A23)</f>
        <v>38</v>
      </c>
      <c r="P23">
        <f>COUNTIFS('3way'!$S$3:$S$7690,"&gt;=  26% ",'3way'!$AE$3:$AE$7690,"X",'3way'!$Z$3:$Z$7690,"="  &amp;A23)</f>
        <v>20</v>
      </c>
      <c r="Q23">
        <f>COUNTIFS('3way'!$S$3:$S$7690,"&gt;=  26% ",'3way'!$AE$3:$AE$7690,"&lt;&gt;X",'3way'!$Z$3:$Z$7690,"="  &amp;A23)</f>
        <v>32</v>
      </c>
      <c r="R23">
        <f>COUNTIFS('3way'!$T$3:$T$7690,"&gt;=  28% ",'3way'!$AE$3:$AE$7690,"2",'3way'!$Z$3:$Z$7690,"="  &amp;A23)</f>
        <v>19</v>
      </c>
      <c r="S23" s="83">
        <f>COUNTIFS('3way'!$T$3:$T$7690,"&gt;=  28% ",'3way'!$AE$3:$AE$7690,"&lt;&gt;2",'3way'!$Z$3:$Z$7690,"="  &amp;A23)</f>
        <v>46</v>
      </c>
      <c r="T23" s="6">
        <f>(N23/(COUNTIF('3way'!$Z$3:$Z$7690,"="&amp;A23)))</f>
        <v>0.30232558139534882</v>
      </c>
      <c r="U23" s="6">
        <f>(O23/(COUNTIF('3way'!$Z$3:$Z$7690,"="&amp;A23)))</f>
        <v>0.44186046511627908</v>
      </c>
      <c r="V23" s="6">
        <f>(P23/(COUNTIF('3way'!$Z$3:$Z$7690,"="&amp;A23)))</f>
        <v>0.23255813953488372</v>
      </c>
      <c r="W23" s="6">
        <f>(Q23/(COUNTIF('3way'!$Z$3:$Z$7690,"="&amp;A23)))</f>
        <v>0.37209302325581395</v>
      </c>
      <c r="X23" s="6">
        <f>(R23/(COUNTIF('3way'!$Z$3:$Z$7690,"="&amp;A23)))</f>
        <v>0.22093023255813954</v>
      </c>
      <c r="Y23" s="6">
        <f>(S23/(COUNTIF('3way'!$Z$3:$Z$7690,"="&amp;A23)))</f>
        <v>0.53488372093023251</v>
      </c>
      <c r="Z23">
        <f t="shared" si="0"/>
        <v>47</v>
      </c>
      <c r="AA23" s="6">
        <f>(Z23/(COUNTIF('3way'!$Z$3:$Z$7690,"="&amp;A23)))</f>
        <v>0.54651162790697672</v>
      </c>
      <c r="AB23">
        <f t="shared" si="1"/>
        <v>65</v>
      </c>
      <c r="AC23" s="6">
        <f>(AB23/(COUNTIF('3way'!$Z$3:$Z$7690,"="&amp;A23)))</f>
        <v>0.7558139534883721</v>
      </c>
      <c r="AD23">
        <f t="shared" si="2"/>
        <v>106</v>
      </c>
      <c r="AE23" s="6">
        <f>(AD23/(COUNTIF('3way'!$Z$3:$Z$7690,"="&amp;A23)))</f>
        <v>1.2325581395348837</v>
      </c>
      <c r="AF23">
        <f t="shared" si="3"/>
        <v>116</v>
      </c>
      <c r="AG23" s="6">
        <f>(AF23/(COUNTIF('3way'!$Z$3:$Z$7690,"="&amp;A23)))</f>
        <v>1.3488372093023255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18</v>
      </c>
      <c r="C24" s="68">
        <f>COUNTIFS('3way'!$A$3:$A$7690,"&gt;=  45% ",'3way'!$AE$3:$AE$7690,"&lt;&gt;1",'3way'!$Z$3:$Z$7690,"="  &amp;A24)</f>
        <v>35</v>
      </c>
      <c r="D24" s="68">
        <f>COUNTIFS('3way'!$B$3:$B$7690,"&gt;=  26% ",'3way'!$AE$3:$AE$7690,"X",'3way'!$Z$3:$Z$7690,"="  &amp;A24)</f>
        <v>18</v>
      </c>
      <c r="E24" s="68">
        <f>COUNTIFS('3way'!$B$3:$B$7690,"&gt;=  26% ",'3way'!$AE$3:$AE$7690,"&lt;&gt;X",'3way'!$Z$3:$Z$7690,"="  &amp;A24)</f>
        <v>50</v>
      </c>
      <c r="F24" s="68">
        <f>COUNTIFS('3way'!$C$3:$C$7690,"&gt;=  28% ",'3way'!$AE$3:$AE$7690,"2",'3way'!$Z$3:$Z$7690,"="  &amp;A24)</f>
        <v>9</v>
      </c>
      <c r="G24" s="68">
        <f>COUNTIFS('3way'!$C$3:$C$7690,"&gt;=  28% ",'3way'!$AE$3:$AE$7690,"&lt;&gt;2",'3way'!$Z$3:$Z$7690,"="  &amp;A24)</f>
        <v>35</v>
      </c>
      <c r="H24" s="6">
        <f>(B24/((COUNTIF('3way'!$Z$3:$Z$7690,"="&amp;A24))))</f>
        <v>0.16216216216216217</v>
      </c>
      <c r="I24" s="6">
        <f>(C24/(COUNTIF('3way'!$Z$3:$Z$7690,"="&amp;A24)))</f>
        <v>0.31531531531531531</v>
      </c>
      <c r="J24" s="6">
        <f>(D24/(COUNTIF('3way'!$Z$3:$Z$7690,"="&amp;A24)))</f>
        <v>0.16216216216216217</v>
      </c>
      <c r="K24" s="6">
        <f>(E24/(COUNTIF('3way'!$Z$3:$Z$7690,"="&amp;A24)))</f>
        <v>0.45045045045045046</v>
      </c>
      <c r="L24" s="6">
        <f>(F24/(COUNTIF('3way'!$Z$3:$Z$7690,"="&amp;A24)))</f>
        <v>8.1081081081081086E-2</v>
      </c>
      <c r="M24" s="6">
        <f>(G24/(COUNTIF('3way'!$Z$3:$Z$7690,"="&amp;A24)))</f>
        <v>0.31531531531531531</v>
      </c>
      <c r="N24" s="68">
        <f>COUNTIFS('3way'!$R$3:$R$7690,"&gt;=  45% ",'3way'!$AE$3:$AE$7690,"1",'3way'!$Z$3:$Z$7690,"="  &amp;A24)</f>
        <v>18</v>
      </c>
      <c r="O24">
        <f>COUNTIFS('3way'!$R$3:$R$7690,"&gt;=  45% ",'3way'!$AE$3:$AE$7690,"&lt;&gt;1",'3way'!$Z$3:$Z$7690,"="  &amp;A24)</f>
        <v>33</v>
      </c>
      <c r="P24">
        <f>COUNTIFS('3way'!$S$3:$S$7690,"&gt;=  26% ",'3way'!$AE$3:$AE$7690,"X",'3way'!$Z$3:$Z$7690,"="  &amp;A24)</f>
        <v>38</v>
      </c>
      <c r="Q24">
        <f>COUNTIFS('3way'!$S$3:$S$7690,"&gt;=  26% ",'3way'!$AE$3:$AE$7690,"&lt;&gt;X",'3way'!$Z$3:$Z$7690,"="  &amp;A24)</f>
        <v>72</v>
      </c>
      <c r="R24">
        <f>COUNTIFS('3way'!$T$3:$T$7690,"&gt;=  28% ",'3way'!$AE$3:$AE$7690,"2",'3way'!$Z$3:$Z$7690,"="  &amp;A24)</f>
        <v>12</v>
      </c>
      <c r="S24" s="83">
        <f>COUNTIFS('3way'!$T$3:$T$7690,"&gt;=  28% ",'3way'!$AE$3:$AE$7690,"&lt;&gt;2",'3way'!$Z$3:$Z$7690,"="  &amp;A24)</f>
        <v>50</v>
      </c>
      <c r="T24" s="6">
        <f>(N24/(COUNTIF('3way'!$Z$3:$Z$7690,"="&amp;A24)))</f>
        <v>0.16216216216216217</v>
      </c>
      <c r="U24" s="6">
        <f>(O24/(COUNTIF('3way'!$Z$3:$Z$7690,"="&amp;A24)))</f>
        <v>0.29729729729729731</v>
      </c>
      <c r="V24" s="6">
        <f>(P24/(COUNTIF('3way'!$Z$3:$Z$7690,"="&amp;A24)))</f>
        <v>0.34234234234234234</v>
      </c>
      <c r="W24" s="6">
        <f>(Q24/(COUNTIF('3way'!$Z$3:$Z$7690,"="&amp;A24)))</f>
        <v>0.64864864864864868</v>
      </c>
      <c r="X24" s="6">
        <f>(R24/(COUNTIF('3way'!$Z$3:$Z$7690,"="&amp;A24)))</f>
        <v>0.10810810810810811</v>
      </c>
      <c r="Y24" s="6">
        <f>(S24/(COUNTIF('3way'!$Z$3:$Z$7690,"="&amp;A24)))</f>
        <v>0.45045045045045046</v>
      </c>
      <c r="Z24">
        <f t="shared" si="0"/>
        <v>45</v>
      </c>
      <c r="AA24" s="6">
        <f>(Z24/(COUNTIF('3way'!$Z$3:$Z$7690,"="&amp;A24)))</f>
        <v>0.40540540540540543</v>
      </c>
      <c r="AB24">
        <f t="shared" si="1"/>
        <v>68</v>
      </c>
      <c r="AC24" s="6">
        <f>(AB24/(COUNTIF('3way'!$Z$3:$Z$7690,"="&amp;A24)))</f>
        <v>0.61261261261261257</v>
      </c>
      <c r="AD24">
        <f t="shared" si="2"/>
        <v>120</v>
      </c>
      <c r="AE24" s="6">
        <f>(AD24/(COUNTIF('3way'!$Z$3:$Z$7690,"="&amp;A24)))</f>
        <v>1.0810810810810811</v>
      </c>
      <c r="AF24">
        <f t="shared" si="3"/>
        <v>155</v>
      </c>
      <c r="AG24" s="6">
        <f>(AF24/(COUNTIF('3way'!$Z$3:$Z$7690,"="&amp;A24)))</f>
        <v>1.3963963963963963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22</v>
      </c>
      <c r="C25" s="68">
        <f>COUNTIFS('3way'!$A$3:$A$7690,"&gt;=  45% ",'3way'!$AE$3:$AE$7690,"&lt;&gt;1",'3way'!$Z$3:$Z$7690,"="  &amp;A25)</f>
        <v>34</v>
      </c>
      <c r="D25" s="68">
        <f>COUNTIFS('3way'!$B$3:$B$7690,"&gt;=  26% ",'3way'!$AE$3:$AE$7690,"X",'3way'!$Z$3:$Z$7690,"="  &amp;A25)</f>
        <v>5</v>
      </c>
      <c r="E25" s="68">
        <f>COUNTIFS('3way'!$B$3:$B$7690,"&gt;=  26% ",'3way'!$AE$3:$AE$7690,"&lt;&gt;X",'3way'!$Z$3:$Z$7690,"="  &amp;A25)</f>
        <v>22</v>
      </c>
      <c r="F25" s="68">
        <f>COUNTIFS('3way'!$C$3:$C$7690,"&gt;=  28% ",'3way'!$AE$3:$AE$7690,"2",'3way'!$Z$3:$Z$7690,"="  &amp;A25)</f>
        <v>12</v>
      </c>
      <c r="G25" s="68">
        <f>COUNTIFS('3way'!$C$3:$C$7690,"&gt;=  28% ",'3way'!$AE$3:$AE$7690,"&lt;&gt;2",'3way'!$Z$3:$Z$7690,"="  &amp;A25)</f>
        <v>29</v>
      </c>
      <c r="H25" s="6">
        <f>(B25/((COUNTIF('3way'!$Z$3:$Z$7690,"="&amp;A25))))</f>
        <v>0.24444444444444444</v>
      </c>
      <c r="I25" s="6">
        <f>(C25/(COUNTIF('3way'!$Z$3:$Z$7690,"="&amp;A25)))</f>
        <v>0.37777777777777777</v>
      </c>
      <c r="J25" s="6">
        <f>(D25/(COUNTIF('3way'!$Z$3:$Z$7690,"="&amp;A25)))</f>
        <v>5.5555555555555552E-2</v>
      </c>
      <c r="K25" s="6">
        <f>(E25/(COUNTIF('3way'!$Z$3:$Z$7690,"="&amp;A25)))</f>
        <v>0.24444444444444444</v>
      </c>
      <c r="L25" s="6">
        <f>(F25/(COUNTIF('3way'!$Z$3:$Z$7690,"="&amp;A25)))</f>
        <v>0.13333333333333333</v>
      </c>
      <c r="M25" s="6">
        <f>(G25/(COUNTIF('3way'!$Z$3:$Z$7690,"="&amp;A25)))</f>
        <v>0.32222222222222224</v>
      </c>
      <c r="N25" s="68">
        <f>COUNTIFS('3way'!$R$3:$R$7690,"&gt;=  45% ",'3way'!$AE$3:$AE$7690,"1",'3way'!$Z$3:$Z$7690,"="  &amp;A25)</f>
        <v>23</v>
      </c>
      <c r="O25">
        <f>COUNTIFS('3way'!$R$3:$R$7690,"&gt;=  45% ",'3way'!$AE$3:$AE$7690,"&lt;&gt;1",'3way'!$Z$3:$Z$7690,"="  &amp;A25)</f>
        <v>38</v>
      </c>
      <c r="P25">
        <f>COUNTIFS('3way'!$S$3:$S$7690,"&gt;=  26% ",'3way'!$AE$3:$AE$7690,"X",'3way'!$Z$3:$Z$7690,"="  &amp;A25)</f>
        <v>15</v>
      </c>
      <c r="Q25">
        <f>COUNTIFS('3way'!$S$3:$S$7690,"&gt;=  26% ",'3way'!$AE$3:$AE$7690,"&lt;&gt;X",'3way'!$Z$3:$Z$7690,"="  &amp;A25)</f>
        <v>44</v>
      </c>
      <c r="R25">
        <f>COUNTIFS('3way'!$T$3:$T$7690,"&gt;=  28% ",'3way'!$AE$3:$AE$7690,"2",'3way'!$Z$3:$Z$7690,"="  &amp;A25)</f>
        <v>19</v>
      </c>
      <c r="S25" s="83">
        <f>COUNTIFS('3way'!$T$3:$T$7690,"&gt;=  28% ",'3way'!$AE$3:$AE$7690,"&lt;&gt;2",'3way'!$Z$3:$Z$7690,"="  &amp;A25)</f>
        <v>49</v>
      </c>
      <c r="T25" s="6">
        <f>(N25/(COUNTIF('3way'!$Z$3:$Z$7690,"="&amp;A25)))</f>
        <v>0.25555555555555554</v>
      </c>
      <c r="U25" s="6">
        <f>(O25/(COUNTIF('3way'!$Z$3:$Z$7690,"="&amp;A25)))</f>
        <v>0.42222222222222222</v>
      </c>
      <c r="V25" s="6">
        <f>(P25/(COUNTIF('3way'!$Z$3:$Z$7690,"="&amp;A25)))</f>
        <v>0.16666666666666666</v>
      </c>
      <c r="W25" s="6">
        <f>(Q25/(COUNTIF('3way'!$Z$3:$Z$7690,"="&amp;A25)))</f>
        <v>0.48888888888888887</v>
      </c>
      <c r="X25" s="6">
        <f>(R25/(COUNTIF('3way'!$Z$3:$Z$7690,"="&amp;A25)))</f>
        <v>0.21111111111111111</v>
      </c>
      <c r="Y25" s="6">
        <f>(S25/(COUNTIF('3way'!$Z$3:$Z$7690,"="&amp;A25)))</f>
        <v>0.5444444444444444</v>
      </c>
      <c r="Z25">
        <f t="shared" si="0"/>
        <v>39</v>
      </c>
      <c r="AA25" s="6">
        <f>(Z25/(COUNTIF('3way'!$Z$3:$Z$7690,"="&amp;A25)))</f>
        <v>0.43333333333333335</v>
      </c>
      <c r="AB25">
        <f t="shared" si="1"/>
        <v>57</v>
      </c>
      <c r="AC25" s="6">
        <f>(AB25/(COUNTIF('3way'!$Z$3:$Z$7690,"="&amp;A25)))</f>
        <v>0.6333333333333333</v>
      </c>
      <c r="AD25">
        <f t="shared" si="2"/>
        <v>85</v>
      </c>
      <c r="AE25" s="6">
        <f>(AD25/(COUNTIF('3way'!$Z$3:$Z$7690,"="&amp;A25)))</f>
        <v>0.94444444444444442</v>
      </c>
      <c r="AF25">
        <f t="shared" si="3"/>
        <v>131</v>
      </c>
      <c r="AG25" s="6">
        <f>(AF25/(COUNTIF('3way'!$Z$3:$Z$7690,"="&amp;A25)))</f>
        <v>1.4555555555555555</v>
      </c>
    </row>
    <row r="26" spans="1:33" s="2" customFormat="1" x14ac:dyDescent="0.25">
      <c r="A26" s="70" t="s">
        <v>469</v>
      </c>
      <c r="B26" s="2">
        <f t="shared" ref="B26:G26" si="4">SUM(B4:B25)</f>
        <v>336</v>
      </c>
      <c r="C26" s="2">
        <f t="shared" si="4"/>
        <v>701</v>
      </c>
      <c r="D26" s="2">
        <f t="shared" si="4"/>
        <v>211</v>
      </c>
      <c r="E26" s="2">
        <f t="shared" si="4"/>
        <v>556</v>
      </c>
      <c r="F26" s="2">
        <f t="shared" si="4"/>
        <v>339</v>
      </c>
      <c r="G26" s="2">
        <f t="shared" si="4"/>
        <v>937</v>
      </c>
      <c r="H26" s="6">
        <f>(B26/((COUNTIF('3way'!$Z$3:$Z$7690,"&lt;&gt;"))))</f>
        <v>0.17248459958932238</v>
      </c>
      <c r="I26" s="6">
        <f>(C26/((COUNTIF('3way'!$Z$3:$Z$7690,"&lt;&gt;"))))</f>
        <v>0.35985626283367556</v>
      </c>
      <c r="J26" s="6">
        <f>(D26/((COUNTIF('3way'!$Z$3:$Z$7690,"&lt;&gt;"))))</f>
        <v>0.10831622176591375</v>
      </c>
      <c r="K26" s="6">
        <f>(E26/((COUNTIF('3way'!$Z$3:$Z$7690,"&lt;&gt;"))))</f>
        <v>0.28542094455852157</v>
      </c>
      <c r="L26" s="6">
        <f>(F26/((COUNTIF('3way'!$Z$3:$Z$7690,"&lt;&gt;"))))</f>
        <v>0.1740246406570842</v>
      </c>
      <c r="M26" s="6">
        <f>(G26/((COUNTIF('3way'!$Z$3:$Z$7690,"&lt;&gt;"))))</f>
        <v>0.48100616016427106</v>
      </c>
      <c r="N26" s="2">
        <f t="shared" ref="N26:S26" si="5">SUM(N4:N25)</f>
        <v>410</v>
      </c>
      <c r="O26" s="2">
        <f t="shared" si="5"/>
        <v>735</v>
      </c>
      <c r="P26" s="2">
        <f t="shared" si="5"/>
        <v>403</v>
      </c>
      <c r="Q26" s="2">
        <f t="shared" si="5"/>
        <v>910</v>
      </c>
      <c r="R26" s="2">
        <f t="shared" si="5"/>
        <v>431</v>
      </c>
      <c r="S26" s="2">
        <f t="shared" si="5"/>
        <v>1109</v>
      </c>
      <c r="T26" s="71">
        <f>(N26/((COUNTIF('3way'!$Z$3:$Z$7690,"&lt;&gt;"))))</f>
        <v>0.2104722792607803</v>
      </c>
      <c r="U26" s="71">
        <f>(O26/((COUNTIF('3way'!$Z$3:$Z$7690,"&lt;&gt;"))))</f>
        <v>0.37731006160164271</v>
      </c>
      <c r="V26" s="71">
        <f>(P26/((COUNTIF('3way'!$Z$3:$Z$7690,"&lt;&gt;"))))</f>
        <v>0.2068788501026694</v>
      </c>
      <c r="W26" s="71">
        <f>(Q26/((COUNTIF('3way'!$Z$3:$Z$7690,"&lt;&gt;"))))</f>
        <v>0.4671457905544148</v>
      </c>
      <c r="X26" s="71">
        <f>(R26/((COUNTIF('3way'!$Z$3:$Z$7690,"&lt;&gt;"))))</f>
        <v>0.22125256673511293</v>
      </c>
      <c r="Y26" s="71">
        <f>(S26/((COUNTIF('3way'!$Z$3:$Z$7690,"&lt;&gt;"))))</f>
        <v>0.5693018480492813</v>
      </c>
      <c r="Z26">
        <f t="shared" si="0"/>
        <v>886</v>
      </c>
      <c r="AA26" s="71">
        <f>(Z26/((COUNTIF('3way'!$Z$3:$Z$7690,"&lt;&gt;"))))</f>
        <v>0.45482546201232033</v>
      </c>
      <c r="AB26">
        <f t="shared" si="1"/>
        <v>1244</v>
      </c>
      <c r="AC26" s="71">
        <f>(AB26/((COUNTIF('3way'!$Z$3:$Z$7690,"&lt;&gt;"))))</f>
        <v>0.6386036960985626</v>
      </c>
      <c r="AD26">
        <f t="shared" si="2"/>
        <v>2194</v>
      </c>
      <c r="AE26" s="71">
        <f>(AD26/((COUNTIF('3way'!$Z$3:$Z$7690,"&lt;&gt;"))))</f>
        <v>1.1262833675564681</v>
      </c>
      <c r="AF26">
        <f t="shared" si="3"/>
        <v>2754</v>
      </c>
      <c r="AG26" s="71">
        <f>(AF26/((COUNTIF('3way'!$Z$3:$Z$7690,"&lt;&gt;"))))</f>
        <v>1.4137577002053388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8" t="s">
        <v>149</v>
      </c>
      <c r="D1" s="148"/>
      <c r="E1" s="81" t="s">
        <v>473</v>
      </c>
      <c r="F1" s="153" t="s">
        <v>154</v>
      </c>
      <c r="G1" s="153"/>
      <c r="H1" s="81" t="s">
        <v>473</v>
      </c>
      <c r="I1" s="153" t="s">
        <v>152</v>
      </c>
      <c r="J1" s="153"/>
      <c r="K1" s="81" t="s">
        <v>473</v>
      </c>
      <c r="L1" s="153" t="s">
        <v>151</v>
      </c>
      <c r="M1" s="153"/>
      <c r="N1" s="81" t="s">
        <v>473</v>
      </c>
      <c r="O1" s="153" t="s">
        <v>170</v>
      </c>
      <c r="P1" s="153"/>
      <c r="Q1" s="81" t="s">
        <v>473</v>
      </c>
      <c r="R1" s="153" t="s">
        <v>153</v>
      </c>
      <c r="S1" s="153"/>
      <c r="T1" s="81" t="s">
        <v>473</v>
      </c>
      <c r="U1" s="153" t="s">
        <v>150</v>
      </c>
      <c r="V1" s="153"/>
      <c r="W1" s="81" t="s">
        <v>473</v>
      </c>
      <c r="X1" s="153" t="s">
        <v>162</v>
      </c>
      <c r="Y1" s="153"/>
      <c r="Z1" s="81" t="s">
        <v>473</v>
      </c>
      <c r="AA1" s="153" t="s">
        <v>155</v>
      </c>
      <c r="AB1" s="153"/>
      <c r="AC1" s="81" t="s">
        <v>473</v>
      </c>
      <c r="AD1" s="153" t="s">
        <v>169</v>
      </c>
      <c r="AE1" s="153"/>
      <c r="AF1" s="81" t="s">
        <v>473</v>
      </c>
      <c r="AG1" s="153" t="s">
        <v>176</v>
      </c>
      <c r="AH1" s="153"/>
      <c r="AI1" s="81" t="s">
        <v>473</v>
      </c>
      <c r="AJ1" s="153" t="s">
        <v>163</v>
      </c>
      <c r="AK1" s="153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99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10</v>
      </c>
      <c r="K4" s="79">
        <f>I4/J4</f>
        <v>0.1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12</v>
      </c>
      <c r="N4" s="79">
        <f>L4/M4</f>
        <v>0.33333333333333331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10</v>
      </c>
      <c r="W4" s="79">
        <f>U4/V4</f>
        <v>0.2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72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12</v>
      </c>
      <c r="N5" s="79">
        <f t="shared" ref="N5:N25" si="3">L5/M5</f>
        <v>0.16666666666666666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2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5</v>
      </c>
      <c r="Z5" s="79">
        <f t="shared" ref="Z5:Z25" si="7">X5/Y5</f>
        <v>0.4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5</v>
      </c>
      <c r="AC5" s="79">
        <f t="shared" ref="AC5:AC25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90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4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10</v>
      </c>
      <c r="N6" s="79">
        <f t="shared" si="3"/>
        <v>0.1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7</v>
      </c>
      <c r="W6" s="79">
        <f t="shared" si="6"/>
        <v>0.14285714285714285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6</v>
      </c>
      <c r="Z6" s="79">
        <f t="shared" si="7"/>
        <v>0.16666666666666666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11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80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10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8</v>
      </c>
      <c r="N7" s="79">
        <f t="shared" si="3"/>
        <v>0.25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7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5</v>
      </c>
      <c r="AC7" s="79">
        <f t="shared" si="8"/>
        <v>0.4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144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15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15</v>
      </c>
      <c r="H8" s="79">
        <f t="shared" si="1"/>
        <v>6.6666666666666666E-2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9</v>
      </c>
      <c r="K8" s="79">
        <f t="shared" si="2"/>
        <v>0.1111111111111111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18</v>
      </c>
      <c r="N8" s="79">
        <f t="shared" si="3"/>
        <v>0.77777777777777779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11</v>
      </c>
      <c r="Q8" s="79">
        <f t="shared" si="4"/>
        <v>9.0909090909090912E-2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6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7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16</v>
      </c>
      <c r="Z8" s="79">
        <f t="shared" si="7"/>
        <v>0.375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6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144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20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19</v>
      </c>
      <c r="N9" s="79">
        <f t="shared" si="3"/>
        <v>0.42105263157894735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11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7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12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23</v>
      </c>
      <c r="Z9" s="79">
        <f t="shared" si="7"/>
        <v>0.17391304347826086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10</v>
      </c>
      <c r="AC9" s="79">
        <f t="shared" si="8"/>
        <v>0.5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4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4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143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18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12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16</v>
      </c>
      <c r="N10" s="79">
        <f t="shared" si="3"/>
        <v>0.625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11</v>
      </c>
      <c r="Q10" s="79">
        <f t="shared" si="4"/>
        <v>9.0909090909090912E-2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10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79">
        <f t="shared" si="7"/>
        <v>0.25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7</v>
      </c>
      <c r="AC10" s="79">
        <f t="shared" si="8"/>
        <v>0.42857142857142855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5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118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8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11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8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10</v>
      </c>
      <c r="N11" s="79">
        <f t="shared" si="3"/>
        <v>0.4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11</v>
      </c>
      <c r="Q11" s="79">
        <f t="shared" si="4"/>
        <v>0.18181818181818182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8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10</v>
      </c>
      <c r="AC11" s="79">
        <f t="shared" si="8"/>
        <v>0.4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3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100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7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20</v>
      </c>
      <c r="N12" s="79">
        <f t="shared" si="3"/>
        <v>0.25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11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6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120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16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14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11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14</v>
      </c>
      <c r="N13" s="79">
        <f t="shared" si="3"/>
        <v>0.14285714285714285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11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6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6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12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42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8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2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2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6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80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7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7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5</v>
      </c>
      <c r="N15" s="79">
        <f t="shared" si="3"/>
        <v>0.2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8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5</v>
      </c>
      <c r="Z15" s="79">
        <f t="shared" si="7"/>
        <v>0.4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9</v>
      </c>
      <c r="AC15" s="79">
        <f t="shared" si="8"/>
        <v>0.33333333333333331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2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79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7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10</v>
      </c>
      <c r="H16" s="79">
        <f t="shared" si="1"/>
        <v>0.1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5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12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5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2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79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7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7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10</v>
      </c>
      <c r="N17" s="79">
        <f t="shared" si="3"/>
        <v>0.3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79">
        <f t="shared" si="7"/>
        <v>0.16666666666666666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72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7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5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11</v>
      </c>
      <c r="N18" s="79">
        <f t="shared" si="3"/>
        <v>0.45454545454545453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4</v>
      </c>
      <c r="T18" s="79">
        <f t="shared" si="5"/>
        <v>0.5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7</v>
      </c>
      <c r="Z18" s="79">
        <f t="shared" si="7"/>
        <v>0.14285714285714285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8</v>
      </c>
      <c r="AC18" s="79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54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7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4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6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4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4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5</v>
      </c>
      <c r="AC19" s="79">
        <f t="shared" si="8"/>
        <v>0.2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45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4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1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4</v>
      </c>
      <c r="Z20" s="79">
        <f t="shared" si="7"/>
        <v>0.5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50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6</v>
      </c>
      <c r="Z21" s="79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5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9</v>
      </c>
      <c r="N22" s="79">
        <f t="shared" si="3"/>
        <v>0.44444444444444442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86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12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15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11</v>
      </c>
      <c r="N23" s="79">
        <f t="shared" si="3"/>
        <v>0.36363636363636365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6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3</v>
      </c>
      <c r="Z23" s="79">
        <f t="shared" si="7"/>
        <v>0.33333333333333331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8</v>
      </c>
      <c r="AC23" s="79">
        <f t="shared" si="8"/>
        <v>0.25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111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14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14</v>
      </c>
      <c r="H24" s="79">
        <f t="shared" si="1"/>
        <v>0.21428571428571427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19</v>
      </c>
      <c r="N24" s="79">
        <f t="shared" si="3"/>
        <v>0.36842105263157893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6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13</v>
      </c>
      <c r="Z24" s="79">
        <f t="shared" si="7"/>
        <v>0.23076923076923078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9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1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90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5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11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9</v>
      </c>
      <c r="N25" s="79">
        <f t="shared" si="3"/>
        <v>0.44444444444444442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8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6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12</v>
      </c>
      <c r="Z25" s="79">
        <f t="shared" si="7"/>
        <v>0.58333333333333337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5</v>
      </c>
      <c r="AC25" s="79">
        <f t="shared" si="8"/>
        <v>0.2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8">
        <v>1</v>
      </c>
      <c r="D1" s="148"/>
      <c r="E1" s="2" t="s">
        <v>473</v>
      </c>
      <c r="F1" s="148" t="s">
        <v>166</v>
      </c>
      <c r="G1" s="148"/>
      <c r="H1" s="2" t="s">
        <v>473</v>
      </c>
      <c r="I1" s="148">
        <v>2</v>
      </c>
      <c r="J1" s="148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99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39</v>
      </c>
      <c r="E4" s="6">
        <f>C4/D4</f>
        <v>0.30769230769230771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24</v>
      </c>
      <c r="H4" s="6">
        <f>F4/G4</f>
        <v>0.45833333333333331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35</v>
      </c>
      <c r="K4" s="6">
        <f>I4/J4</f>
        <v>0.17142857142857143</v>
      </c>
    </row>
    <row r="5" spans="1:11" x14ac:dyDescent="0.25">
      <c r="A5" t="s">
        <v>305</v>
      </c>
      <c r="B5">
        <f>COUNTIF('3way'!$Z$3:$Z$7690,"="&amp;A5)</f>
        <v>72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34</v>
      </c>
      <c r="E5" s="6">
        <f t="shared" ref="E5:E25" si="0">C5/D5</f>
        <v>0.52941176470588236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19</v>
      </c>
      <c r="H5" s="6">
        <f t="shared" ref="H5:H25" si="1">F5/G5</f>
        <v>0.36842105263157893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19</v>
      </c>
      <c r="K5" s="6">
        <f t="shared" ref="K5:K25" si="2">I5/J5</f>
        <v>0.15789473684210525</v>
      </c>
    </row>
    <row r="6" spans="1:11" x14ac:dyDescent="0.25">
      <c r="A6" t="s">
        <v>320</v>
      </c>
      <c r="B6">
        <f>COUNTIF('3way'!$Z$3:$Z$7690,"="&amp;A6)</f>
        <v>90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32</v>
      </c>
      <c r="E6" s="6">
        <f t="shared" si="0"/>
        <v>0.375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25</v>
      </c>
      <c r="H6" s="6">
        <f t="shared" si="1"/>
        <v>0.36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33</v>
      </c>
      <c r="K6" s="6">
        <f t="shared" si="2"/>
        <v>0.18181818181818182</v>
      </c>
    </row>
    <row r="7" spans="1:11" x14ac:dyDescent="0.25">
      <c r="A7" t="s">
        <v>189</v>
      </c>
      <c r="B7">
        <f>COUNTIF('3way'!$Z$3:$Z$7690,"="&amp;A7)</f>
        <v>80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31</v>
      </c>
      <c r="E7" s="6">
        <f t="shared" si="0"/>
        <v>0.41935483870967744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22</v>
      </c>
      <c r="H7" s="6">
        <f t="shared" si="1"/>
        <v>0.27272727272727271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27</v>
      </c>
      <c r="K7" s="6">
        <f t="shared" si="2"/>
        <v>0.44444444444444442</v>
      </c>
    </row>
    <row r="8" spans="1:11" x14ac:dyDescent="0.25">
      <c r="A8" t="s">
        <v>202</v>
      </c>
      <c r="B8">
        <f>COUNTIF('3way'!$Z$3:$Z$7690,"="&amp;A8)</f>
        <v>144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63</v>
      </c>
      <c r="E8" s="6">
        <f t="shared" si="0"/>
        <v>0.30158730158730157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42</v>
      </c>
      <c r="H8" s="6">
        <f t="shared" si="1"/>
        <v>0.66666666666666663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39</v>
      </c>
      <c r="K8" s="6">
        <f t="shared" si="2"/>
        <v>0.17948717948717949</v>
      </c>
    </row>
    <row r="9" spans="1:11" x14ac:dyDescent="0.25">
      <c r="A9" t="s">
        <v>135</v>
      </c>
      <c r="B9">
        <f>COUNTIF('3way'!$Z$3:$Z$7690,"="&amp;A9)</f>
        <v>144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69</v>
      </c>
      <c r="E9" s="6">
        <f t="shared" si="0"/>
        <v>0.24637681159420291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39</v>
      </c>
      <c r="H9" s="6">
        <f t="shared" si="1"/>
        <v>0.51282051282051277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36</v>
      </c>
      <c r="K9" s="6">
        <f t="shared" si="2"/>
        <v>0.22222222222222221</v>
      </c>
    </row>
    <row r="10" spans="1:11" x14ac:dyDescent="0.25">
      <c r="A10" t="s">
        <v>136</v>
      </c>
      <c r="B10">
        <f>COUNTIF('3way'!$Z$3:$Z$7690,"="&amp;A10)</f>
        <v>143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60</v>
      </c>
      <c r="E10" s="6">
        <f t="shared" si="0"/>
        <v>0.28333333333333333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44</v>
      </c>
      <c r="H10" s="6">
        <f t="shared" si="1"/>
        <v>0.68181818181818177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38</v>
      </c>
      <c r="K10" s="6">
        <f t="shared" si="2"/>
        <v>0.21052631578947367</v>
      </c>
    </row>
    <row r="11" spans="1:11" x14ac:dyDescent="0.25">
      <c r="A11" t="s">
        <v>137</v>
      </c>
      <c r="B11">
        <f>COUNTIF('3way'!$Z$3:$Z$7690,"="&amp;A11)</f>
        <v>118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49</v>
      </c>
      <c r="E11" s="6">
        <f t="shared" si="0"/>
        <v>0.44897959183673469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26</v>
      </c>
      <c r="H11" s="6">
        <f t="shared" si="1"/>
        <v>0.34615384615384615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42</v>
      </c>
      <c r="K11" s="6">
        <f t="shared" si="2"/>
        <v>0.42857142857142855</v>
      </c>
    </row>
    <row r="12" spans="1:11" x14ac:dyDescent="0.25">
      <c r="A12" t="s">
        <v>138</v>
      </c>
      <c r="B12">
        <f>COUNTIF('3way'!$Z$3:$Z$7690,"="&amp;A12)</f>
        <v>100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42</v>
      </c>
      <c r="E12" s="6">
        <f t="shared" si="0"/>
        <v>0.40476190476190477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32</v>
      </c>
      <c r="H12" s="6">
        <f t="shared" si="1"/>
        <v>0.4375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25</v>
      </c>
      <c r="K12" s="6">
        <f t="shared" si="2"/>
        <v>0.32</v>
      </c>
    </row>
    <row r="13" spans="1:11" x14ac:dyDescent="0.25">
      <c r="A13" t="s">
        <v>139</v>
      </c>
      <c r="B13">
        <f>COUNTIF('3way'!$Z$3:$Z$7690,"="&amp;A13)</f>
        <v>120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43</v>
      </c>
      <c r="E13" s="6">
        <f t="shared" si="0"/>
        <v>0.32558139534883723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37</v>
      </c>
      <c r="H13" s="6">
        <f t="shared" si="1"/>
        <v>0.3783783783783784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39</v>
      </c>
      <c r="K13" s="6">
        <f t="shared" si="2"/>
        <v>0.15384615384615385</v>
      </c>
    </row>
    <row r="14" spans="1:11" x14ac:dyDescent="0.25">
      <c r="A14" t="s">
        <v>370</v>
      </c>
      <c r="B14">
        <f>COUNTIF('3way'!$Z$3:$Z$7690,"="&amp;A14)</f>
        <v>42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14</v>
      </c>
      <c r="E14" s="6">
        <f t="shared" si="0"/>
        <v>0.35714285714285715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13</v>
      </c>
      <c r="H14" s="6">
        <f t="shared" si="1"/>
        <v>0.30769230769230771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15</v>
      </c>
      <c r="K14" s="6">
        <f t="shared" si="2"/>
        <v>0.33333333333333331</v>
      </c>
    </row>
    <row r="15" spans="1:11" x14ac:dyDescent="0.25">
      <c r="A15" t="s">
        <v>140</v>
      </c>
      <c r="B15">
        <f>COUNTIF('3way'!$Z$3:$Z$7690,"="&amp;A15)</f>
        <v>80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34</v>
      </c>
      <c r="E15" s="6">
        <f t="shared" si="0"/>
        <v>0.52941176470588236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17</v>
      </c>
      <c r="H15" s="6">
        <f t="shared" si="1"/>
        <v>0.29411764705882354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29</v>
      </c>
      <c r="K15" s="6">
        <f t="shared" si="2"/>
        <v>0.44827586206896552</v>
      </c>
    </row>
    <row r="16" spans="1:11" x14ac:dyDescent="0.25">
      <c r="A16" t="s">
        <v>141</v>
      </c>
      <c r="B16">
        <f>COUNTIF('3way'!$Z$3:$Z$7690,"="&amp;A16)</f>
        <v>79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32</v>
      </c>
      <c r="E16" s="6">
        <f t="shared" si="0"/>
        <v>0.21875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24</v>
      </c>
      <c r="H16" s="6">
        <f t="shared" si="1"/>
        <v>0.375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23</v>
      </c>
      <c r="K16" s="6">
        <f t="shared" si="2"/>
        <v>8.6956521739130432E-2</v>
      </c>
    </row>
    <row r="17" spans="1:11" x14ac:dyDescent="0.25">
      <c r="A17" t="s">
        <v>409</v>
      </c>
      <c r="B17">
        <f>COUNTIF('3way'!$Z$3:$Z$7690,"="&amp;A17)</f>
        <v>79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38</v>
      </c>
      <c r="E17" s="6">
        <f t="shared" si="0"/>
        <v>0.26315789473684209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15</v>
      </c>
      <c r="H17" s="6">
        <f t="shared" si="1"/>
        <v>0.33333333333333331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26</v>
      </c>
      <c r="K17" s="6">
        <f t="shared" si="2"/>
        <v>0.23076923076923078</v>
      </c>
    </row>
    <row r="18" spans="1:11" x14ac:dyDescent="0.25">
      <c r="A18" t="s">
        <v>142</v>
      </c>
      <c r="B18">
        <f>COUNTIF('3way'!$Z$3:$Z$7690,"="&amp;A18)</f>
        <v>72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24</v>
      </c>
      <c r="E18" s="6">
        <f t="shared" si="0"/>
        <v>0.41666666666666669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26</v>
      </c>
      <c r="H18" s="6">
        <f t="shared" si="1"/>
        <v>0.5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22</v>
      </c>
      <c r="K18" s="6">
        <f t="shared" si="2"/>
        <v>0.40909090909090912</v>
      </c>
    </row>
    <row r="19" spans="1:11" x14ac:dyDescent="0.25">
      <c r="A19" t="s">
        <v>143</v>
      </c>
      <c r="B19">
        <f>COUNTIF('3way'!$Z$3:$Z$7690,"="&amp;A19)</f>
        <v>54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23</v>
      </c>
      <c r="E19" s="6">
        <f t="shared" si="0"/>
        <v>0.39130434782608697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15</v>
      </c>
      <c r="H19" s="6">
        <f t="shared" si="1"/>
        <v>0.4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16</v>
      </c>
      <c r="K19" s="6">
        <f t="shared" si="2"/>
        <v>0.5625</v>
      </c>
    </row>
    <row r="20" spans="1:11" x14ac:dyDescent="0.25">
      <c r="A20" t="s">
        <v>262</v>
      </c>
      <c r="B20">
        <f>COUNTIF('3way'!$Z$3:$Z$7690,"="&amp;A20)</f>
        <v>45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18</v>
      </c>
      <c r="E20" s="6">
        <f t="shared" si="0"/>
        <v>0.3888888888888889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10</v>
      </c>
      <c r="H20" s="6">
        <f t="shared" si="1"/>
        <v>0.4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16</v>
      </c>
      <c r="K20" s="6">
        <f t="shared" si="2"/>
        <v>0.3125</v>
      </c>
    </row>
    <row r="21" spans="1:11" x14ac:dyDescent="0.25">
      <c r="A21" t="s">
        <v>144</v>
      </c>
      <c r="B21">
        <f>COUNTIF('3way'!$Z$3:$Z$7690,"="&amp;A21)</f>
        <v>50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22</v>
      </c>
      <c r="E21" s="6">
        <f t="shared" si="0"/>
        <v>0.54545454545454541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11</v>
      </c>
      <c r="H21" s="6">
        <f t="shared" si="1"/>
        <v>0.36363636363636365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17</v>
      </c>
      <c r="K21" s="6">
        <f t="shared" si="2"/>
        <v>0.23529411764705882</v>
      </c>
    </row>
    <row r="22" spans="1:11" x14ac:dyDescent="0.25">
      <c r="A22" t="s">
        <v>145</v>
      </c>
      <c r="B22">
        <f>COUNTIF('3way'!$Z$3:$Z$7690,"="&amp;A22)</f>
        <v>50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20</v>
      </c>
      <c r="E22" s="6">
        <f t="shared" si="0"/>
        <v>0.25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12</v>
      </c>
      <c r="H22" s="6">
        <f t="shared" si="1"/>
        <v>0.41666666666666669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17</v>
      </c>
      <c r="K22" s="6">
        <f t="shared" si="2"/>
        <v>0.23529411764705882</v>
      </c>
    </row>
    <row r="23" spans="1:11" x14ac:dyDescent="0.25">
      <c r="A23" t="s">
        <v>146</v>
      </c>
      <c r="B23">
        <f>COUNTIF('3way'!$Z$3:$Z$7690,"="&amp;A23)</f>
        <v>86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36</v>
      </c>
      <c r="E23" s="6">
        <f t="shared" si="0"/>
        <v>0.63888888888888884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26</v>
      </c>
      <c r="H23" s="6">
        <f t="shared" si="1"/>
        <v>0.34615384615384615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24</v>
      </c>
      <c r="K23" s="6">
        <f t="shared" si="2"/>
        <v>0.375</v>
      </c>
    </row>
    <row r="24" spans="1:11" x14ac:dyDescent="0.25">
      <c r="A24" t="s">
        <v>349</v>
      </c>
      <c r="B24">
        <f>COUNTIF('3way'!$Z$3:$Z$7690,"="&amp;A24)</f>
        <v>111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47</v>
      </c>
      <c r="E24" s="6">
        <f t="shared" si="0"/>
        <v>0.21276595744680851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38</v>
      </c>
      <c r="H24" s="6">
        <f t="shared" si="1"/>
        <v>0.42105263157894735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26</v>
      </c>
      <c r="K24" s="6">
        <f t="shared" si="2"/>
        <v>7.6923076923076927E-2</v>
      </c>
    </row>
    <row r="25" spans="1:11" x14ac:dyDescent="0.25">
      <c r="A25" t="s">
        <v>147</v>
      </c>
      <c r="B25">
        <f>COUNTIF('3way'!$Z$3:$Z$7690,"="&amp;A25)</f>
        <v>90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43</v>
      </c>
      <c r="E25" s="6">
        <f t="shared" si="0"/>
        <v>0.44186046511627908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20</v>
      </c>
      <c r="H25" s="6">
        <f t="shared" si="1"/>
        <v>0.55000000000000004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27</v>
      </c>
      <c r="K25" s="6">
        <f t="shared" si="2"/>
        <v>0.22222222222222221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503</v>
      </c>
      <c r="C1" s="154"/>
      <c r="D1" s="154"/>
      <c r="E1" s="154" t="s">
        <v>453</v>
      </c>
      <c r="F1" s="154"/>
      <c r="G1" s="154"/>
      <c r="H1" s="154" t="s">
        <v>454</v>
      </c>
      <c r="I1" s="154"/>
      <c r="J1" s="154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9900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9900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9900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7200</v>
      </c>
      <c r="C4">
        <f>SUMIFS('2way'!$AB$3:$AB$7690,'2way'!$S$3:$S$7690,"="&amp;A4,'2way'!$Z$3:$Z$7690,"&lt;&gt;P")</f>
        <v>-1373</v>
      </c>
      <c r="D4" s="79">
        <f t="shared" ref="D4:D24" si="0">C4/B4</f>
        <v>-0.19069444444444444</v>
      </c>
      <c r="E4">
        <f>SUMIFS('2way'!$Z$3:$Z$7690,'2way'!$S$3:$S$7690,"=" &amp;A4,'2way'!$Y$3:$Y$7690,"&lt;&gt;P")</f>
        <v>7200</v>
      </c>
      <c r="F4">
        <f>SUMIFS('2way'!$AD$3:$AD$7690,'2way'!$S$3:$S$7690,"="&amp;A4,'2way'!$Y$3:$Y$7690,"&lt;&gt;P")</f>
        <v>-4022</v>
      </c>
      <c r="G4" s="79">
        <f t="shared" ref="G4:G24" si="1">F4/E4</f>
        <v>-0.55861111111111106</v>
      </c>
      <c r="H4">
        <f>SUMIFS('2way'!$Z$3:$Z$7690,'2way'!$S$3:$S$7690,"=" &amp;A4,'2way'!$Y$3:$Y$7690,"&lt;&gt;P")</f>
        <v>7200</v>
      </c>
      <c r="I4">
        <f>SUMIFS('2way'!$AF$3:$AF$7690,'2way'!$S$3:$S$7690,"="&amp;A4,'2way'!$Y$3:$Y$7690,"&lt;&gt;P")</f>
        <v>-4499</v>
      </c>
      <c r="J4" s="79">
        <f t="shared" ref="J4:J24" si="2">I4/H4</f>
        <v>-0.62486111111111109</v>
      </c>
    </row>
    <row r="5" spans="1:13" x14ac:dyDescent="0.25">
      <c r="A5" s="68" t="s">
        <v>320</v>
      </c>
      <c r="B5">
        <f>SUMIFS('2way'!$Z$3:$Z$7690,'2way'!$S$3:$S$7690,"=" &amp;A5,'2way'!$Y$3:$Y$7690,"&lt;&gt;P")</f>
        <v>9000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9000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9000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8000</v>
      </c>
      <c r="C6">
        <f>SUMIFS('2way'!$AB$3:$AB$7690,'2way'!$S$3:$S$7690,"="&amp;A6,'2way'!$Z$3:$Z$7690,"&lt;&gt;P")</f>
        <v>-90</v>
      </c>
      <c r="D6" s="79">
        <f t="shared" si="0"/>
        <v>-1.125E-2</v>
      </c>
      <c r="E6">
        <f>SUMIFS('2way'!$Z$3:$Z$7690,'2way'!$S$3:$S$7690,"=" &amp;A6,'2way'!$Y$3:$Y$7690,"&lt;&gt;P")</f>
        <v>8000</v>
      </c>
      <c r="F6">
        <f>SUMIFS('2way'!$AD$3:$AD$7690,'2way'!$S$3:$S$7690,"="&amp;A6,'2way'!$Y$3:$Y$7690,"&lt;&gt;P")</f>
        <v>-3855</v>
      </c>
      <c r="G6" s="79">
        <f t="shared" si="1"/>
        <v>-0.481875</v>
      </c>
      <c r="H6">
        <f>SUMIFS('2way'!$Z$3:$Z$7690,'2way'!$S$3:$S$7690,"=" &amp;A6,'2way'!$Y$3:$Y$7690,"&lt;&gt;P")</f>
        <v>8000</v>
      </c>
      <c r="I6">
        <f>SUMIFS('2way'!$AF$3:$AF$7690,'2way'!$S$3:$S$7690,"="&amp;A6,'2way'!$Y$3:$Y$7690,"&lt;&gt;P")</f>
        <v>-4273</v>
      </c>
      <c r="J6" s="79">
        <f t="shared" si="2"/>
        <v>-0.53412499999999996</v>
      </c>
    </row>
    <row r="7" spans="1:13" x14ac:dyDescent="0.25">
      <c r="A7" s="68" t="s">
        <v>202</v>
      </c>
      <c r="B7">
        <f>SUMIFS('2way'!$Z$3:$Z$7690,'2way'!$S$3:$S$7690,"=" &amp;A7,'2way'!$Y$3:$Y$7690,"&lt;&gt;P")</f>
        <v>14400</v>
      </c>
      <c r="C7">
        <f>SUMIFS('2way'!$AB$3:$AB$7690,'2way'!$S$3:$S$7690,"="&amp;A7,'2way'!$Z$3:$Z$7690,"&lt;&gt;P")</f>
        <v>-369</v>
      </c>
      <c r="D7" s="79">
        <f t="shared" si="0"/>
        <v>-2.5624999999999998E-2</v>
      </c>
      <c r="E7">
        <f>SUMIFS('2way'!$Z$3:$Z$7690,'2way'!$S$3:$S$7690,"=" &amp;A7,'2way'!$Y$3:$Y$7690,"&lt;&gt;P")</f>
        <v>14400</v>
      </c>
      <c r="F7">
        <f>SUMIFS('2way'!$AD$3:$AD$7690,'2way'!$S$3:$S$7690,"="&amp;A7,'2way'!$Y$3:$Y$7690,"&lt;&gt;P")</f>
        <v>-10238</v>
      </c>
      <c r="G7" s="79">
        <f t="shared" si="1"/>
        <v>-0.71097222222222223</v>
      </c>
      <c r="H7">
        <f>SUMIFS('2way'!$Z$3:$Z$7690,'2way'!$S$3:$S$7690,"=" &amp;A7,'2way'!$Y$3:$Y$7690,"&lt;&gt;P")</f>
        <v>14400</v>
      </c>
      <c r="I7">
        <f>SUMIFS('2way'!$AF$3:$AF$7690,'2way'!$S$3:$S$7690,"="&amp;A7,'2way'!$Y$3:$Y$7690,"&lt;&gt;P")</f>
        <v>-4147</v>
      </c>
      <c r="J7" s="79">
        <f t="shared" si="2"/>
        <v>-0.28798611111111111</v>
      </c>
    </row>
    <row r="8" spans="1:13" x14ac:dyDescent="0.25">
      <c r="A8" s="68" t="s">
        <v>135</v>
      </c>
      <c r="B8">
        <f>SUMIFS('2way'!$Z$3:$Z$7690,'2way'!$S$3:$S$7690,"=" &amp;A8,'2way'!$Y$3:$Y$7690,"&lt;&gt;P")</f>
        <v>14400</v>
      </c>
      <c r="C8">
        <f>SUMIFS('2way'!$AB$3:$AB$7690,'2way'!$S$3:$S$7690,"="&amp;A8,'2way'!$Z$3:$Z$7690,"&lt;&gt;P")</f>
        <v>242</v>
      </c>
      <c r="D8" s="79">
        <f t="shared" si="0"/>
        <v>1.6805555555555556E-2</v>
      </c>
      <c r="E8">
        <f>SUMIFS('2way'!$Z$3:$Z$7690,'2way'!$S$3:$S$7690,"=" &amp;A8,'2way'!$Y$3:$Y$7690,"&lt;&gt;P")</f>
        <v>14400</v>
      </c>
      <c r="F8">
        <f>SUMIFS('2way'!$AD$3:$AD$7690,'2way'!$S$3:$S$7690,"="&amp;A8,'2way'!$Y$3:$Y$7690,"&lt;&gt;P")</f>
        <v>-6996</v>
      </c>
      <c r="G8" s="79">
        <f t="shared" si="1"/>
        <v>-0.48583333333333334</v>
      </c>
      <c r="H8">
        <f>SUMIFS('2way'!$Z$3:$Z$7690,'2way'!$S$3:$S$7690,"=" &amp;A8,'2way'!$Y$3:$Y$7690,"&lt;&gt;P")</f>
        <v>14400</v>
      </c>
      <c r="I8">
        <f>SUMIFS('2way'!$AF$3:$AF$7690,'2way'!$S$3:$S$7690,"="&amp;A8,'2way'!$Y$3:$Y$7690,"&lt;&gt;P")</f>
        <v>-7460</v>
      </c>
      <c r="J8" s="79">
        <f t="shared" si="2"/>
        <v>-0.5180555555555556</v>
      </c>
    </row>
    <row r="9" spans="1:13" x14ac:dyDescent="0.25">
      <c r="A9" s="68" t="s">
        <v>136</v>
      </c>
      <c r="B9">
        <f>SUMIFS('2way'!$Z$3:$Z$7690,'2way'!$S$3:$S$7690,"=" &amp;A9,'2way'!$Y$3:$Y$7690,"&lt;&gt;P")</f>
        <v>14300</v>
      </c>
      <c r="C9">
        <f>SUMIFS('2way'!$AB$3:$AB$7690,'2way'!$S$3:$S$7690,"="&amp;A9,'2way'!$Z$3:$Z$7690,"&lt;&gt;P")</f>
        <v>135.00000000000006</v>
      </c>
      <c r="D9" s="79">
        <f t="shared" si="0"/>
        <v>9.4405594405594442E-3</v>
      </c>
      <c r="E9">
        <f>SUMIFS('2way'!$Z$3:$Z$7690,'2way'!$S$3:$S$7690,"=" &amp;A9,'2way'!$Y$3:$Y$7690,"&lt;&gt;P")</f>
        <v>14300</v>
      </c>
      <c r="F9">
        <f>SUMIFS('2way'!$AD$3:$AD$7690,'2way'!$S$3:$S$7690,"="&amp;A9,'2way'!$Y$3:$Y$7690,"&lt;&gt;P")</f>
        <v>-10537</v>
      </c>
      <c r="G9" s="79">
        <f t="shared" si="1"/>
        <v>-0.73685314685314685</v>
      </c>
      <c r="H9">
        <f>SUMIFS('2way'!$Z$3:$Z$7690,'2way'!$S$3:$S$7690,"=" &amp;A9,'2way'!$Y$3:$Y$7690,"&lt;&gt;P")</f>
        <v>14300</v>
      </c>
      <c r="I9">
        <f>SUMIFS('2way'!$AF$3:$AF$7690,'2way'!$S$3:$S$7690,"="&amp;A9,'2way'!$Y$3:$Y$7690,"&lt;&gt;P")</f>
        <v>-3512</v>
      </c>
      <c r="J9" s="79">
        <f t="shared" si="2"/>
        <v>-0.2455944055944056</v>
      </c>
    </row>
    <row r="10" spans="1:13" x14ac:dyDescent="0.25">
      <c r="A10" s="68" t="s">
        <v>137</v>
      </c>
      <c r="B10">
        <f>SUMIFS('2way'!$Z$3:$Z$7690,'2way'!$S$3:$S$7690,"=" &amp;A10,'2way'!$Y$3:$Y$7690,"&lt;&gt;P")</f>
        <v>11800</v>
      </c>
      <c r="C10">
        <f>SUMIFS('2way'!$AB$3:$AB$7690,'2way'!$S$3:$S$7690,"="&amp;A10,'2way'!$Z$3:$Z$7690,"&lt;&gt;P")</f>
        <v>652.99999999999989</v>
      </c>
      <c r="D10" s="79">
        <f t="shared" si="0"/>
        <v>5.5338983050847446E-2</v>
      </c>
      <c r="E10">
        <f>SUMIFS('2way'!$Z$3:$Z$7690,'2way'!$S$3:$S$7690,"=" &amp;A10,'2way'!$Y$3:$Y$7690,"&lt;&gt;P")</f>
        <v>11800</v>
      </c>
      <c r="F10">
        <f>SUMIFS('2way'!$AD$3:$AD$7690,'2way'!$S$3:$S$7690,"="&amp;A10,'2way'!$Y$3:$Y$7690,"&lt;&gt;P")</f>
        <v>-6570</v>
      </c>
      <c r="G10" s="79">
        <f t="shared" si="1"/>
        <v>-0.5567796610169492</v>
      </c>
      <c r="H10">
        <f>SUMIFS('2way'!$Z$3:$Z$7690,'2way'!$S$3:$S$7690,"=" &amp;A10,'2way'!$Y$3:$Y$7690,"&lt;&gt;P")</f>
        <v>11800</v>
      </c>
      <c r="I10">
        <f>SUMIFS('2way'!$AF$3:$AF$7690,'2way'!$S$3:$S$7690,"="&amp;A10,'2way'!$Y$3:$Y$7690,"&lt;&gt;P")</f>
        <v>-6304</v>
      </c>
      <c r="J10" s="79">
        <f t="shared" si="2"/>
        <v>-0.53423728813559324</v>
      </c>
    </row>
    <row r="11" spans="1:13" x14ac:dyDescent="0.25">
      <c r="A11" s="68" t="s">
        <v>138</v>
      </c>
      <c r="B11">
        <f>SUMIFS('2way'!$Z$3:$Z$7690,'2way'!$S$3:$S$7690,"=" &amp;A11,'2way'!$Y$3:$Y$7690,"&lt;&gt;P")</f>
        <v>10000</v>
      </c>
      <c r="C11">
        <f>SUMIFS('2way'!$AB$3:$AB$7690,'2way'!$S$3:$S$7690,"="&amp;A11,'2way'!$Z$3:$Z$7690,"&lt;&gt;P")</f>
        <v>-1212</v>
      </c>
      <c r="D11" s="79">
        <f t="shared" si="0"/>
        <v>-0.1212</v>
      </c>
      <c r="E11">
        <f>SUMIFS('2way'!$Z$3:$Z$7690,'2way'!$S$3:$S$7690,"=" &amp;A11,'2way'!$Y$3:$Y$7690,"&lt;&gt;P")</f>
        <v>10000</v>
      </c>
      <c r="F11">
        <f>SUMIFS('2way'!$AD$3:$AD$7690,'2way'!$S$3:$S$7690,"="&amp;A11,'2way'!$Y$3:$Y$7690,"&lt;&gt;P")</f>
        <v>-5555</v>
      </c>
      <c r="G11" s="79">
        <f t="shared" si="1"/>
        <v>-0.55549999999999999</v>
      </c>
      <c r="H11">
        <f>SUMIFS('2way'!$Z$3:$Z$7690,'2way'!$S$3:$S$7690,"=" &amp;A11,'2way'!$Y$3:$Y$7690,"&lt;&gt;P")</f>
        <v>10000</v>
      </c>
      <c r="I11">
        <f>SUMIFS('2way'!$AF$3:$AF$7690,'2way'!$S$3:$S$7690,"="&amp;A11,'2way'!$Y$3:$Y$7690,"&lt;&gt;P")</f>
        <v>-5497</v>
      </c>
      <c r="J11" s="79">
        <f t="shared" si="2"/>
        <v>-0.54969999999999997</v>
      </c>
    </row>
    <row r="12" spans="1:13" x14ac:dyDescent="0.25">
      <c r="A12" s="68" t="s">
        <v>139</v>
      </c>
      <c r="B12">
        <f>SUMIFS('2way'!$Z$3:$Z$7690,'2way'!$S$3:$S$7690,"=" &amp;A12,'2way'!$Y$3:$Y$7690,"&lt;&gt;P")</f>
        <v>12000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12000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12000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4200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4200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4200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8000</v>
      </c>
      <c r="C14">
        <f>SUMIFS('2way'!$AB$3:$AB$7690,'2way'!$S$3:$S$7690,"="&amp;A14,'2way'!$Z$3:$Z$7690,"&lt;&gt;P")</f>
        <v>997</v>
      </c>
      <c r="D14" s="79">
        <f t="shared" si="0"/>
        <v>0.124625</v>
      </c>
      <c r="E14">
        <f>SUMIFS('2way'!$Z$3:$Z$7690,'2way'!$S$3:$S$7690,"=" &amp;A14,'2way'!$Y$3:$Y$7690,"&lt;&gt;P")</f>
        <v>8000</v>
      </c>
      <c r="F14">
        <f>SUMIFS('2way'!$AD$3:$AD$7690,'2way'!$S$3:$S$7690,"="&amp;A14,'2way'!$Y$3:$Y$7690,"&lt;&gt;P")</f>
        <v>-2189</v>
      </c>
      <c r="G14" s="79">
        <f t="shared" si="1"/>
        <v>-0.27362500000000001</v>
      </c>
      <c r="H14">
        <f>SUMIFS('2way'!$Z$3:$Z$7690,'2way'!$S$3:$S$7690,"=" &amp;A14,'2way'!$Y$3:$Y$7690,"&lt;&gt;P")</f>
        <v>8000</v>
      </c>
      <c r="I14">
        <f>SUMIFS('2way'!$AF$3:$AF$7690,'2way'!$S$3:$S$7690,"="&amp;A14,'2way'!$Y$3:$Y$7690,"&lt;&gt;P")</f>
        <v>-6708</v>
      </c>
      <c r="J14" s="79">
        <f t="shared" si="2"/>
        <v>-0.83850000000000002</v>
      </c>
    </row>
    <row r="15" spans="1:13" x14ac:dyDescent="0.25">
      <c r="A15" s="68" t="s">
        <v>141</v>
      </c>
      <c r="B15">
        <f>SUMIFS('2way'!$Z$3:$Z$7690,'2way'!$S$3:$S$7690,"=" &amp;A15,'2way'!$Y$3:$Y$7690,"&lt;&gt;P")</f>
        <v>7900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7900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7900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7900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7900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7900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7200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7200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7200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5400</v>
      </c>
      <c r="C18">
        <f>SUMIFS('2way'!$AB$3:$AB$7690,'2way'!$S$3:$S$7690,"="&amp;A18,'2way'!$Z$3:$Z$7690,"&lt;&gt;P")</f>
        <v>-933</v>
      </c>
      <c r="D18" s="79">
        <f t="shared" si="0"/>
        <v>-0.17277777777777778</v>
      </c>
      <c r="E18">
        <f>SUMIFS('2way'!$Z$3:$Z$7690,'2way'!$S$3:$S$7690,"=" &amp;A18,'2way'!$Y$3:$Y$7690,"&lt;&gt;P")</f>
        <v>5400</v>
      </c>
      <c r="F18">
        <f>SUMIFS('2way'!$AD$3:$AD$7690,'2way'!$S$3:$S$7690,"="&amp;A18,'2way'!$Y$3:$Y$7690,"&lt;&gt;P")</f>
        <v>-3921</v>
      </c>
      <c r="G18" s="79">
        <f t="shared" si="1"/>
        <v>-0.72611111111111115</v>
      </c>
      <c r="H18">
        <f>SUMIFS('2way'!$Z$3:$Z$7690,'2way'!$S$3:$S$7690,"=" &amp;A18,'2way'!$Y$3:$Y$7690,"&lt;&gt;P")</f>
        <v>5400</v>
      </c>
      <c r="I18">
        <f>SUMIFS('2way'!$AF$3:$AF$7690,'2way'!$S$3:$S$7690,"="&amp;A18,'2way'!$Y$3:$Y$7690,"&lt;&gt;P")</f>
        <v>-2449</v>
      </c>
      <c r="J18" s="79">
        <f t="shared" si="2"/>
        <v>-0.45351851851851854</v>
      </c>
    </row>
    <row r="19" spans="1:10" x14ac:dyDescent="0.25">
      <c r="A19" s="68" t="s">
        <v>262</v>
      </c>
      <c r="B19">
        <f>SUMIFS('2way'!$Z$3:$Z$7690,'2way'!$S$3:$S$7690,"=" &amp;A19,'2way'!$Y$3:$Y$7690,"&lt;&gt;P")</f>
        <v>4500</v>
      </c>
      <c r="C19">
        <f>SUMIFS('2way'!$AB$3:$AB$7690,'2way'!$S$3:$S$7690,"="&amp;A19,'2way'!$Z$3:$Z$7690,"&lt;&gt;P")</f>
        <v>496</v>
      </c>
      <c r="D19" s="79">
        <f t="shared" si="0"/>
        <v>0.11022222222222222</v>
      </c>
      <c r="E19">
        <f>SUMIFS('2way'!$Z$3:$Z$7690,'2way'!$S$3:$S$7690,"=" &amp;A19,'2way'!$Y$3:$Y$7690,"&lt;&gt;P")</f>
        <v>4500</v>
      </c>
      <c r="F19">
        <f>SUMIFS('2way'!$AD$3:$AD$7690,'2way'!$S$3:$S$7690,"="&amp;A19,'2way'!$Y$3:$Y$7690,"&lt;&gt;P")</f>
        <v>-2540</v>
      </c>
      <c r="G19" s="79">
        <f t="shared" si="1"/>
        <v>-0.56444444444444442</v>
      </c>
      <c r="H19">
        <f>SUMIFS('2way'!$Z$3:$Z$7690,'2way'!$S$3:$S$7690,"=" &amp;A19,'2way'!$Y$3:$Y$7690,"&lt;&gt;P")</f>
        <v>4500</v>
      </c>
      <c r="I19">
        <f>SUMIFS('2way'!$AF$3:$AF$7690,'2way'!$S$3:$S$7690,"="&amp;A19,'2way'!$Y$3:$Y$7690,"&lt;&gt;P")</f>
        <v>-2307</v>
      </c>
      <c r="J19" s="79">
        <f t="shared" si="2"/>
        <v>-0.51266666666666671</v>
      </c>
    </row>
    <row r="20" spans="1:10" x14ac:dyDescent="0.25">
      <c r="A20" s="68" t="s">
        <v>144</v>
      </c>
      <c r="B20">
        <f>SUMIFS('2way'!$Z$3:$Z$7690,'2way'!$S$3:$S$7690,"=" &amp;A20,'2way'!$Y$3:$Y$7690,"&lt;&gt;P")</f>
        <v>5000</v>
      </c>
      <c r="C20">
        <f>SUMIFS('2way'!$AB$3:$AB$7690,'2way'!$S$3:$S$7690,"="&amp;A20,'2way'!$Z$3:$Z$7690,"&lt;&gt;P")</f>
        <v>-544</v>
      </c>
      <c r="D20" s="79">
        <f t="shared" si="0"/>
        <v>-0.10879999999999999</v>
      </c>
      <c r="E20">
        <f>SUMIFS('2way'!$Z$3:$Z$7690,'2way'!$S$3:$S$7690,"=" &amp;A20,'2way'!$Y$3:$Y$7690,"&lt;&gt;P")</f>
        <v>5000</v>
      </c>
      <c r="F20">
        <f>SUMIFS('2way'!$AD$3:$AD$7690,'2way'!$S$3:$S$7690,"="&amp;A20,'2way'!$Y$3:$Y$7690,"&lt;&gt;P")</f>
        <v>-2054</v>
      </c>
      <c r="G20" s="79">
        <f t="shared" si="1"/>
        <v>-0.4108</v>
      </c>
      <c r="H20">
        <f>SUMIFS('2way'!$Z$3:$Z$7690,'2way'!$S$3:$S$7690,"=" &amp;A20,'2way'!$Y$3:$Y$7690,"&lt;&gt;P")</f>
        <v>5000</v>
      </c>
      <c r="I20">
        <f>SUMIFS('2way'!$AF$3:$AF$7690,'2way'!$S$3:$S$7690,"="&amp;A20,'2way'!$Y$3:$Y$7690,"&lt;&gt;P")</f>
        <v>-3490</v>
      </c>
      <c r="J20" s="79">
        <f t="shared" si="2"/>
        <v>-0.69799999999999995</v>
      </c>
    </row>
    <row r="21" spans="1:10" x14ac:dyDescent="0.25">
      <c r="A21" s="68" t="s">
        <v>145</v>
      </c>
      <c r="B21">
        <f>SUMIFS('2way'!$Z$3:$Z$7690,'2way'!$S$3:$S$7690,"=" &amp;A21,'2way'!$Y$3:$Y$7690,"&lt;&gt;P")</f>
        <v>5000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8600</v>
      </c>
      <c r="C22">
        <f>SUMIFS('2way'!$AB$3:$AB$7690,'2way'!$S$3:$S$7690,"="&amp;A22,'2way'!$Z$3:$Z$7690,"&lt;&gt;P")</f>
        <v>-577</v>
      </c>
      <c r="D22" s="79">
        <f t="shared" si="0"/>
        <v>-6.7093023255813955E-2</v>
      </c>
      <c r="E22">
        <f>SUMIFS('2way'!$Z$3:$Z$7690,'2way'!$S$3:$S$7690,"=" &amp;A22,'2way'!$Y$3:$Y$7690,"&lt;&gt;P")</f>
        <v>8600</v>
      </c>
      <c r="F22">
        <f>SUMIFS('2way'!$AD$3:$AD$7690,'2way'!$S$3:$S$7690,"="&amp;A22,'2way'!$Y$3:$Y$7690,"&lt;&gt;P")</f>
        <v>-4962</v>
      </c>
      <c r="G22" s="79">
        <f t="shared" si="1"/>
        <v>-0.5769767441860465</v>
      </c>
      <c r="H22">
        <f>SUMIFS('2way'!$Z$3:$Z$7690,'2way'!$S$3:$S$7690,"=" &amp;A22,'2way'!$Y$3:$Y$7690,"&lt;&gt;P")</f>
        <v>8600</v>
      </c>
      <c r="I22">
        <f>SUMIFS('2way'!$AF$3:$AF$7690,'2way'!$S$3:$S$7690,"="&amp;A22,'2way'!$Y$3:$Y$7690,"&lt;&gt;P")</f>
        <v>-3115</v>
      </c>
      <c r="J22" s="79">
        <f t="shared" si="2"/>
        <v>-0.36220930232558141</v>
      </c>
    </row>
    <row r="23" spans="1:10" x14ac:dyDescent="0.25">
      <c r="A23" s="68" t="s">
        <v>349</v>
      </c>
      <c r="B23">
        <f>SUMIFS('2way'!$Z$3:$Z$7690,'2way'!$S$3:$S$7690,"=" &amp;A23,'2way'!$Y$3:$Y$7690,"&lt;&gt;P")</f>
        <v>11100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11100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11100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9000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9000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9000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J410" sqref="J410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503</v>
      </c>
      <c r="D1" s="154"/>
      <c r="E1" s="154"/>
      <c r="F1" s="154" t="s">
        <v>453</v>
      </c>
      <c r="G1" s="154"/>
      <c r="H1" s="154"/>
      <c r="I1" s="154" t="s">
        <v>454</v>
      </c>
      <c r="J1" s="154"/>
      <c r="K1" s="154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800</v>
      </c>
      <c r="D3">
        <f>SUMIFS('2way'!$AB$3:$AB$7690,'2way'!$Q$3:$Q$7690,"="&amp;B3,'2way'!$Y$3:$Y$7690,"&lt;&gt;P") + SUMIFS('2way'!$AB$3:$AB$7690,'2way'!$R$3:$R$7690,"="&amp;B3,'2way'!$Y$3:$Y$7690,"&lt;&gt;P")</f>
        <v>-246</v>
      </c>
      <c r="E3" s="79">
        <f>D3/C3</f>
        <v>-0.3075</v>
      </c>
      <c r="F3">
        <f>SUMIFS('2way'!$Z$3:$Z$7690,'2way'!$Q$3:$Q$7690,"=" &amp;B3,'2way'!$Y$3:$Y$7690,"&lt;&gt;P") + SUMIFS('2way'!$Z$3:$Z$7690,'2way'!$R$3:$R$7690,"=" &amp;B3,'2way'!$Y$3:$Y$7690,"&lt;&gt;P")</f>
        <v>800</v>
      </c>
      <c r="G3">
        <f>SUMIFS('2way'!$AD$3:$AD$7690,'2way'!$Q$3:$Q$7690,"="&amp;B3,'2way'!$Y$3:$Y$7690,"&lt;&gt;P") + SUMIFS('2way'!$AD$3:$AD$7690,'2way'!$R$3:$R$7690,"="&amp;D3,'2way'!$Y$3:$Y$7690,"&lt;&gt;P")</f>
        <v>-221</v>
      </c>
      <c r="H3" s="79">
        <f>G3/F3</f>
        <v>-0.27625</v>
      </c>
      <c r="I3">
        <f>SUMIFS('2way'!$Z$3:$Z$7690,'2way'!$Q$3:$Q$7690,"=" &amp;B3,'2way'!$Y$3:$Y$7690,"&lt;&gt;P") + SUMIFS('2way'!$Z$3:$Z$7690,'2way'!$R$3:$R$7690,"=" &amp;B3,'2way'!$Y$3:$Y$7690,"&lt;&gt;P")</f>
        <v>800</v>
      </c>
      <c r="J3">
        <f>SUMIFS('2way'!$AF$3:$AF$7690,'2way'!$Q$3:$Q$7690,"="&amp;B3,'2way'!$Y$3:$Y$7690,"&lt;&gt;P") + SUMIFS('2way'!$AF$3:$AF$7690,'2way'!$R$3:$R$7690,"="&amp;B3,'2way'!$Y$3:$Y$7690,"&lt;&gt;P")</f>
        <v>-287</v>
      </c>
      <c r="K3" s="79">
        <f>J3/I3</f>
        <v>-0.35875000000000001</v>
      </c>
    </row>
    <row r="4" spans="1:14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800</v>
      </c>
      <c r="D4">
        <f>SUMIFS('2way'!$AB$3:$AB$7690,'2way'!$Q$3:$Q$7690,"="&amp;B4,'2way'!$Y$3:$Y$7690,"&lt;&gt;P") + SUMIFS('2way'!$AB$3:$AB$7690,'2way'!$R$3:$R$7690,"="&amp;B4,'2way'!$Y$3:$Y$7690,"&lt;&gt;P")</f>
        <v>188</v>
      </c>
      <c r="E4" s="79">
        <f t="shared" ref="E4:E67" si="0">D4/C4</f>
        <v>0.23499999999999999</v>
      </c>
      <c r="F4">
        <f>SUMIFS('2way'!$Z$3:$Z$7690,'2way'!$Q$3:$Q$7690,"=" &amp;B4,'2way'!$Y$3:$Y$7690,"&lt;&gt;P") + SUMIFS('2way'!$Z$3:$Z$7690,'2way'!$R$3:$R$7690,"=" &amp;B4,'2way'!$Y$3:$Y$7690,"&lt;&gt;P")</f>
        <v>800</v>
      </c>
      <c r="G4">
        <f>SUMIFS('2way'!$AD$3:$AD$7690,'2way'!$Q$3:$Q$7690,"="&amp;B4,'2way'!$Y$3:$Y$7690,"&lt;&gt;P") + SUMIFS('2way'!$AD$3:$AD$7690,'2way'!$R$3:$R$7690,"="&amp;D4,'2way'!$Y$3:$Y$7690,"&lt;&gt;P")</f>
        <v>-89</v>
      </c>
      <c r="H4" s="79">
        <f t="shared" ref="H4:H67" si="1">G4/F4</f>
        <v>-0.11125</v>
      </c>
      <c r="I4">
        <f>SUMIFS('2way'!$Z$3:$Z$7690,'2way'!$Q$3:$Q$7690,"=" &amp;B4,'2way'!$Y$3:$Y$7690,"&lt;&gt;P") + SUMIFS('2way'!$Z$3:$Z$7690,'2way'!$R$3:$R$7690,"=" &amp;B4,'2way'!$Y$3:$Y$7690,"&lt;&gt;P")</f>
        <v>800</v>
      </c>
      <c r="J4">
        <f>SUMIFS('2way'!$AF$3:$AF$7690,'2way'!$Q$3:$Q$7690,"="&amp;B4,'2way'!$Y$3:$Y$7690,"&lt;&gt;P") + SUMIFS('2way'!$AF$3:$AF$7690,'2way'!$R$3:$R$7690,"="&amp;B4,'2way'!$Y$3:$Y$7690,"&lt;&gt;P")</f>
        <v>-616</v>
      </c>
      <c r="K4" s="79">
        <f t="shared" ref="K4:K67" si="2">J4/I4</f>
        <v>-0.77</v>
      </c>
    </row>
    <row r="5" spans="1:14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800</v>
      </c>
      <c r="D5">
        <f>SUMIFS('2way'!$AB$3:$AB$7690,'2way'!$Q$3:$Q$7690,"="&amp;B5,'2way'!$Y$3:$Y$7690,"&lt;&gt;P") + SUMIFS('2way'!$AB$3:$AB$7690,'2way'!$R$3:$R$7690,"="&amp;B5,'2way'!$Y$3:$Y$7690,"&lt;&gt;P")</f>
        <v>544</v>
      </c>
      <c r="E5" s="79">
        <f t="shared" si="0"/>
        <v>0.68</v>
      </c>
      <c r="F5">
        <f>SUMIFS('2way'!$Z$3:$Z$7690,'2way'!$Q$3:$Q$7690,"=" &amp;B5,'2way'!$Y$3:$Y$7690,"&lt;&gt;P") + SUMIFS('2way'!$Z$3:$Z$7690,'2way'!$R$3:$R$7690,"=" &amp;B5,'2way'!$Y$3:$Y$7690,"&lt;&gt;P")</f>
        <v>800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800</v>
      </c>
      <c r="J5">
        <f>SUMIFS('2way'!$AF$3:$AF$7690,'2way'!$Q$3:$Q$7690,"="&amp;B5,'2way'!$Y$3:$Y$7690,"&lt;&gt;P") + SUMIFS('2way'!$AF$3:$AF$7690,'2way'!$R$3:$R$7690,"="&amp;B5,'2way'!$Y$3:$Y$7690,"&lt;&gt;P")</f>
        <v>-159.00000000000003</v>
      </c>
      <c r="K5" s="79">
        <f t="shared" si="2"/>
        <v>-0.19875000000000004</v>
      </c>
    </row>
    <row r="6" spans="1:14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800</v>
      </c>
      <c r="D6">
        <f>SUMIFS('2way'!$AB$3:$AB$7690,'2way'!$Q$3:$Q$7690,"="&amp;B6,'2way'!$Y$3:$Y$7690,"&lt;&gt;P") + SUMIFS('2way'!$AB$3:$AB$7690,'2way'!$R$3:$R$7690,"="&amp;B6,'2way'!$Y$3:$Y$7690,"&lt;&gt;P")</f>
        <v>285</v>
      </c>
      <c r="E6" s="79">
        <f t="shared" si="0"/>
        <v>0.35625000000000001</v>
      </c>
      <c r="F6">
        <f>SUMIFS('2way'!$Z$3:$Z$7690,'2way'!$Q$3:$Q$7690,"=" &amp;B6,'2way'!$Y$3:$Y$7690,"&lt;&gt;P") + SUMIFS('2way'!$Z$3:$Z$7690,'2way'!$R$3:$R$7690,"=" &amp;B6,'2way'!$Y$3:$Y$7690,"&lt;&gt;P")</f>
        <v>800</v>
      </c>
      <c r="G6">
        <f>SUMIFS('2way'!$AD$3:$AD$7690,'2way'!$Q$3:$Q$7690,"="&amp;B6,'2way'!$Y$3:$Y$7690,"&lt;&gt;P") + SUMIFS('2way'!$AD$3:$AD$7690,'2way'!$R$3:$R$7690,"="&amp;D6,'2way'!$Y$3:$Y$7690,"&lt;&gt;P")</f>
        <v>-39</v>
      </c>
      <c r="H6" s="79">
        <f t="shared" si="1"/>
        <v>-4.8750000000000002E-2</v>
      </c>
      <c r="I6">
        <f>SUMIFS('2way'!$Z$3:$Z$7690,'2way'!$Q$3:$Q$7690,"=" &amp;B6,'2way'!$Y$3:$Y$7690,"&lt;&gt;P") + SUMIFS('2way'!$Z$3:$Z$7690,'2way'!$R$3:$R$7690,"=" &amp;B6,'2way'!$Y$3:$Y$7690,"&lt;&gt;P")</f>
        <v>800</v>
      </c>
      <c r="J6">
        <f>SUMIFS('2way'!$AF$3:$AF$7690,'2way'!$Q$3:$Q$7690,"="&amp;B6,'2way'!$Y$3:$Y$7690,"&lt;&gt;P") + SUMIFS('2way'!$AF$3:$AF$7690,'2way'!$R$3:$R$7690,"="&amp;B6,'2way'!$Y$3:$Y$7690,"&lt;&gt;P")</f>
        <v>-76</v>
      </c>
      <c r="K6" s="79">
        <f t="shared" si="2"/>
        <v>-9.5000000000000001E-2</v>
      </c>
    </row>
    <row r="7" spans="1:14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800</v>
      </c>
      <c r="D7">
        <f>SUMIFS('2way'!$AB$3:$AB$7690,'2way'!$Q$3:$Q$7690,"="&amp;B7,'2way'!$Y$3:$Y$7690,"&lt;&gt;P") + SUMIFS('2way'!$AB$3:$AB$7690,'2way'!$R$3:$R$7690,"="&amp;B7,'2way'!$Y$3:$Y$7690,"&lt;&gt;P")</f>
        <v>-416</v>
      </c>
      <c r="E7" s="79">
        <f t="shared" si="0"/>
        <v>-0.52</v>
      </c>
      <c r="F7">
        <f>SUMIFS('2way'!$Z$3:$Z$7690,'2way'!$Q$3:$Q$7690,"=" &amp;B7,'2way'!$Y$3:$Y$7690,"&lt;&gt;P") + SUMIFS('2way'!$Z$3:$Z$7690,'2way'!$R$3:$R$7690,"=" &amp;B7,'2way'!$Y$3:$Y$7690,"&lt;&gt;P")</f>
        <v>800</v>
      </c>
      <c r="G7">
        <f>SUMIFS('2way'!$AD$3:$AD$7690,'2way'!$Q$3:$Q$7690,"="&amp;B7,'2way'!$Y$3:$Y$7690,"&lt;&gt;P") + SUMIFS('2way'!$AD$3:$AD$7690,'2way'!$R$3:$R$7690,"="&amp;D7,'2way'!$Y$3:$Y$7690,"&lt;&gt;P")</f>
        <v>-186</v>
      </c>
      <c r="H7" s="79">
        <f t="shared" si="1"/>
        <v>-0.23250000000000001</v>
      </c>
      <c r="I7">
        <f>SUMIFS('2way'!$Z$3:$Z$7690,'2way'!$Q$3:$Q$7690,"=" &amp;B7,'2way'!$Y$3:$Y$7690,"&lt;&gt;P") + SUMIFS('2way'!$Z$3:$Z$7690,'2way'!$R$3:$R$7690,"=" &amp;B7,'2way'!$Y$3:$Y$7690,"&lt;&gt;P")</f>
        <v>800</v>
      </c>
      <c r="J7">
        <f>SUMIFS('2way'!$AF$3:$AF$7690,'2way'!$Q$3:$Q$7690,"="&amp;B7,'2way'!$Y$3:$Y$7690,"&lt;&gt;P") + SUMIFS('2way'!$AF$3:$AF$7690,'2way'!$R$3:$R$7690,"="&amp;B7,'2way'!$Y$3:$Y$7690,"&lt;&gt;P")</f>
        <v>-630</v>
      </c>
      <c r="K7" s="79">
        <f t="shared" si="2"/>
        <v>-0.78749999999999998</v>
      </c>
    </row>
    <row r="8" spans="1:14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800</v>
      </c>
      <c r="D8">
        <f>SUMIFS('2way'!$AB$3:$AB$7690,'2way'!$Q$3:$Q$7690,"="&amp;B8,'2way'!$Z$3:$Z$7690,"&lt;&gt;P") + SUMIFS('2way'!$AB$3:$AB$7690,'2way'!$R$3:$R$7690,"="&amp;B8,'2way'!$Z$3:$Z$7690,"&lt;&gt;P")</f>
        <v>-41</v>
      </c>
      <c r="E8" s="79">
        <f t="shared" si="0"/>
        <v>-5.1249999999999997E-2</v>
      </c>
      <c r="F8">
        <f>SUMIFS('2way'!$Z$3:$Z$7690,'2way'!$Q$3:$Q$7690,"=" &amp;B8,'2way'!$Y$3:$Y$7690,"&lt;&gt;P") + SUMIFS('2way'!$Z$3:$Z$7690,'2way'!$R$3:$R$7690,"=" &amp;B8,'2way'!$Y$3:$Y$7690,"&lt;&gt;P")</f>
        <v>800</v>
      </c>
      <c r="G8">
        <f>SUMIFS('2way'!$AD$3:$AD$7690,'2way'!$Q$3:$Q$7690,"="&amp;B8,'2way'!$Y$3:$Y$7690,"&lt;&gt;P") + SUMIFS('2way'!$AD$3:$AD$7690,'2way'!$R$3:$R$7690,"="&amp;D8,'2way'!$Y$3:$Y$7690,"&lt;&gt;P")</f>
        <v>-33</v>
      </c>
      <c r="H8" s="79">
        <f t="shared" si="1"/>
        <v>-4.1250000000000002E-2</v>
      </c>
      <c r="I8">
        <f>SUMIFS('2way'!$Z$3:$Z$7690,'2way'!$Q$3:$Q$7690,"=" &amp;B8,'2way'!$Y$3:$Y$7690,"&lt;&gt;P") + SUMIFS('2way'!$Z$3:$Z$7690,'2way'!$R$3:$R$7690,"=" &amp;B8,'2way'!$Y$3:$Y$7690,"&lt;&gt;P")</f>
        <v>800</v>
      </c>
      <c r="J8">
        <f>SUMIFS('2way'!$AF$3:$AF$7690,'2way'!$Q$3:$Q$7690,"="&amp;B8,'2way'!$Y$3:$Y$7690,"&lt;&gt;P") + SUMIFS('2way'!$AF$3:$AF$7690,'2way'!$R$3:$R$7690,"="&amp;B8,'2way'!$Y$3:$Y$7690,"&lt;&gt;P")</f>
        <v>-800</v>
      </c>
      <c r="K8" s="79">
        <f t="shared" si="2"/>
        <v>-1</v>
      </c>
    </row>
    <row r="9" spans="1:14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800</v>
      </c>
      <c r="D9">
        <f>SUMIFS('2way'!$AB$3:$AB$7690,'2way'!$Q$3:$Q$7690,"="&amp;B9,'2way'!$Z$3:$Z$7690,"&lt;&gt;P") + SUMIFS('2way'!$AB$3:$AB$7690,'2way'!$R$3:$R$7690,"="&amp;B9,'2way'!$Z$3:$Z$7690,"&lt;&gt;P")</f>
        <v>-204</v>
      </c>
      <c r="E9" s="79">
        <f t="shared" si="0"/>
        <v>-0.255</v>
      </c>
      <c r="F9">
        <f>SUMIFS('2way'!$Z$3:$Z$7690,'2way'!$Q$3:$Q$7690,"=" &amp;B9,'2way'!$Y$3:$Y$7690,"&lt;&gt;P") + SUMIFS('2way'!$Z$3:$Z$7690,'2way'!$R$3:$R$7690,"=" &amp;B9,'2way'!$Y$3:$Y$7690,"&lt;&gt;P")</f>
        <v>800</v>
      </c>
      <c r="G9">
        <f>SUMIFS('2way'!$AD$3:$AD$7690,'2way'!$Q$3:$Q$7690,"="&amp;B9,'2way'!$Y$3:$Y$7690,"&lt;&gt;P") + SUMIFS('2way'!$AD$3:$AD$7690,'2way'!$R$3:$R$7690,"="&amp;D9,'2way'!$Y$3:$Y$7690,"&lt;&gt;P")</f>
        <v>-241</v>
      </c>
      <c r="H9" s="79">
        <f t="shared" si="1"/>
        <v>-0.30125000000000002</v>
      </c>
      <c r="I9">
        <f>SUMIFS('2way'!$Z$3:$Z$7690,'2way'!$Q$3:$Q$7690,"=" &amp;B9,'2way'!$Y$3:$Y$7690,"&lt;&gt;P") + SUMIFS('2way'!$Z$3:$Z$7690,'2way'!$R$3:$R$7690,"=" &amp;B9,'2way'!$Y$3:$Y$7690,"&lt;&gt;P")</f>
        <v>800</v>
      </c>
      <c r="J9">
        <f>SUMIFS('2way'!$AF$3:$AF$7690,'2way'!$Q$3:$Q$7690,"="&amp;B9,'2way'!$Y$3:$Y$7690,"&lt;&gt;P") + SUMIFS('2way'!$AF$3:$AF$7690,'2way'!$R$3:$R$7690,"="&amp;B9,'2way'!$Y$3:$Y$7690,"&lt;&gt;P")</f>
        <v>-39</v>
      </c>
      <c r="K9" s="79">
        <f t="shared" si="2"/>
        <v>-4.8750000000000002E-2</v>
      </c>
    </row>
    <row r="10" spans="1:14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800</v>
      </c>
      <c r="D10">
        <f>SUMIFS('2way'!$AB$3:$AB$7690,'2way'!$Q$3:$Q$7690,"="&amp;B10,'2way'!$Z$3:$Z$7690,"&lt;&gt;P") + SUMIFS('2way'!$AB$3:$AB$7690,'2way'!$R$3:$R$7690,"="&amp;B10,'2way'!$Z$3:$Z$7690,"&lt;&gt;P")</f>
        <v>-208</v>
      </c>
      <c r="E10" s="79">
        <f t="shared" si="0"/>
        <v>-0.26</v>
      </c>
      <c r="F10">
        <f>SUMIFS('2way'!$Z$3:$Z$7690,'2way'!$Q$3:$Q$7690,"=" &amp;B10,'2way'!$Y$3:$Y$7690,"&lt;&gt;P") + SUMIFS('2way'!$Z$3:$Z$7690,'2way'!$R$3:$R$7690,"=" &amp;B10,'2way'!$Y$3:$Y$7690,"&lt;&gt;P")</f>
        <v>800</v>
      </c>
      <c r="G10">
        <f>SUMIFS('2way'!$AD$3:$AD$7690,'2way'!$Q$3:$Q$7690,"="&amp;B10,'2way'!$Y$3:$Y$7690,"&lt;&gt;P") + SUMIFS('2way'!$AD$3:$AD$7690,'2way'!$R$3:$R$7690,"="&amp;D10,'2way'!$Y$3:$Y$7690,"&lt;&gt;P")</f>
        <v>-244</v>
      </c>
      <c r="H10" s="79">
        <f t="shared" si="1"/>
        <v>-0.30499999999999999</v>
      </c>
      <c r="I10">
        <f>SUMIFS('2way'!$Z$3:$Z$7690,'2way'!$Q$3:$Q$7690,"=" &amp;B10,'2way'!$Y$3:$Y$7690,"&lt;&gt;P") + SUMIFS('2way'!$Z$3:$Z$7690,'2way'!$R$3:$R$7690,"=" &amp;B10,'2way'!$Y$3:$Y$7690,"&lt;&gt;P")</f>
        <v>800</v>
      </c>
      <c r="J10">
        <f>SUMIFS('2way'!$AF$3:$AF$7690,'2way'!$Q$3:$Q$7690,"="&amp;B10,'2way'!$Y$3:$Y$7690,"&lt;&gt;P") + SUMIFS('2way'!$AF$3:$AF$7690,'2way'!$R$3:$R$7690,"="&amp;B10,'2way'!$Y$3:$Y$7690,"&lt;&gt;P")</f>
        <v>-208</v>
      </c>
      <c r="K10" s="79">
        <f t="shared" si="2"/>
        <v>-0.26</v>
      </c>
    </row>
    <row r="11" spans="1:14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800</v>
      </c>
      <c r="D11">
        <f>SUMIFS('2way'!$AB$3:$AB$7690,'2way'!$Q$3:$Q$7690,"="&amp;B11,'2way'!$Z$3:$Z$7690,"&lt;&gt;P") + SUMIFS('2way'!$AB$3:$AB$7690,'2way'!$R$3:$R$7690,"="&amp;B11,'2way'!$Z$3:$Z$7690,"&lt;&gt;P")</f>
        <v>-21</v>
      </c>
      <c r="E11" s="79">
        <f t="shared" si="0"/>
        <v>-2.6249999999999999E-2</v>
      </c>
      <c r="F11">
        <f>SUMIFS('2way'!$Z$3:$Z$7690,'2way'!$Q$3:$Q$7690,"=" &amp;B11,'2way'!$Y$3:$Y$7690,"&lt;&gt;P") + SUMIFS('2way'!$Z$3:$Z$7690,'2way'!$R$3:$R$7690,"=" &amp;B11,'2way'!$Y$3:$Y$7690,"&lt;&gt;P")</f>
        <v>800</v>
      </c>
      <c r="G11">
        <f>SUMIFS('2way'!$AD$3:$AD$7690,'2way'!$Q$3:$Q$7690,"="&amp;B11,'2way'!$Y$3:$Y$7690,"&lt;&gt;P") + SUMIFS('2way'!$AD$3:$AD$7690,'2way'!$R$3:$R$7690,"="&amp;D11,'2way'!$Y$3:$Y$7690,"&lt;&gt;P")</f>
        <v>164</v>
      </c>
      <c r="H11" s="79">
        <f t="shared" si="1"/>
        <v>0.20499999999999999</v>
      </c>
      <c r="I11">
        <f>SUMIFS('2way'!$Z$3:$Z$7690,'2way'!$Q$3:$Q$7690,"=" &amp;B11,'2way'!$Y$3:$Y$7690,"&lt;&gt;P") + SUMIFS('2way'!$Z$3:$Z$7690,'2way'!$R$3:$R$7690,"=" &amp;B11,'2way'!$Y$3:$Y$7690,"&lt;&gt;P")</f>
        <v>800</v>
      </c>
      <c r="J11">
        <f>SUMIFS('2way'!$AF$3:$AF$7690,'2way'!$Q$3:$Q$7690,"="&amp;B11,'2way'!$Y$3:$Y$7690,"&lt;&gt;P") + SUMIFS('2way'!$AF$3:$AF$7690,'2way'!$R$3:$R$7690,"="&amp;B11,'2way'!$Y$3:$Y$7690,"&lt;&gt;P")</f>
        <v>-800</v>
      </c>
      <c r="K11" s="79">
        <f t="shared" si="2"/>
        <v>-1</v>
      </c>
    </row>
    <row r="12" spans="1:14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800</v>
      </c>
      <c r="D12">
        <f>SUMIFS('2way'!$AB$3:$AB$7690,'2way'!$Q$3:$Q$7690,"="&amp;B12,'2way'!$Z$3:$Z$7690,"&lt;&gt;P") + SUMIFS('2way'!$AB$3:$AB$7690,'2way'!$R$3:$R$7690,"="&amp;B12,'2way'!$Z$3:$Z$7690,"&lt;&gt;P")</f>
        <v>444</v>
      </c>
      <c r="E12" s="79">
        <f t="shared" si="0"/>
        <v>0.55500000000000005</v>
      </c>
      <c r="F12">
        <f>SUMIFS('2way'!$Z$3:$Z$7690,'2way'!$Q$3:$Q$7690,"=" &amp;B12,'2way'!$Y$3:$Y$7690,"&lt;&gt;P") + SUMIFS('2way'!$Z$3:$Z$7690,'2way'!$R$3:$R$7690,"=" &amp;B12,'2way'!$Y$3:$Y$7690,"&lt;&gt;P")</f>
        <v>800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800</v>
      </c>
      <c r="J12">
        <f>SUMIFS('2way'!$AF$3:$AF$7690,'2way'!$Q$3:$Q$7690,"="&amp;B12,'2way'!$Y$3:$Y$7690,"&lt;&gt;P") + SUMIFS('2way'!$AF$3:$AF$7690,'2way'!$R$3:$R$7690,"="&amp;B12,'2way'!$Y$3:$Y$7690,"&lt;&gt;P")</f>
        <v>-598</v>
      </c>
      <c r="K12" s="79">
        <f t="shared" si="2"/>
        <v>-0.74750000000000005</v>
      </c>
    </row>
    <row r="13" spans="1:14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800</v>
      </c>
      <c r="D13">
        <f>SUMIFS('2way'!$AB$3:$AB$7690,'2way'!$Q$3:$Q$7690,"="&amp;B13,'2way'!$Z$3:$Z$7690,"&lt;&gt;P") + SUMIFS('2way'!$AB$3:$AB$7690,'2way'!$R$3:$R$7690,"="&amp;B13,'2way'!$Z$3:$Z$7690,"&lt;&gt;P")</f>
        <v>-177.00000000000003</v>
      </c>
      <c r="E13" s="79">
        <f t="shared" si="0"/>
        <v>-0.22125000000000003</v>
      </c>
      <c r="F13">
        <f>SUMIFS('2way'!$Z$3:$Z$7690,'2way'!$Q$3:$Q$7690,"=" &amp;B13,'2way'!$Y$3:$Y$7690,"&lt;&gt;P") + SUMIFS('2way'!$Z$3:$Z$7690,'2way'!$R$3:$R$7690,"=" &amp;B13,'2way'!$Y$3:$Y$7690,"&lt;&gt;P")</f>
        <v>800</v>
      </c>
      <c r="G13">
        <f>SUMIFS('2way'!$AD$3:$AD$7690,'2way'!$Q$3:$Q$7690,"="&amp;B13,'2way'!$Y$3:$Y$7690,"&lt;&gt;P") + SUMIFS('2way'!$AD$3:$AD$7690,'2way'!$R$3:$R$7690,"="&amp;D13,'2way'!$Y$3:$Y$7690,"&lt;&gt;P")</f>
        <v>-248</v>
      </c>
      <c r="H13" s="79">
        <f t="shared" si="1"/>
        <v>-0.31</v>
      </c>
      <c r="I13">
        <f>SUMIFS('2way'!$Z$3:$Z$7690,'2way'!$Q$3:$Q$7690,"=" &amp;B13,'2way'!$Y$3:$Y$7690,"&lt;&gt;P") + SUMIFS('2way'!$Z$3:$Z$7690,'2way'!$R$3:$R$7690,"=" &amp;B13,'2way'!$Y$3:$Y$7690,"&lt;&gt;P")</f>
        <v>800</v>
      </c>
      <c r="J13">
        <f>SUMIFS('2way'!$AF$3:$AF$7690,'2way'!$Q$3:$Q$7690,"="&amp;B13,'2way'!$Y$3:$Y$7690,"&lt;&gt;P") + SUMIFS('2way'!$AF$3:$AF$7690,'2way'!$R$3:$R$7690,"="&amp;B13,'2way'!$Y$3:$Y$7690,"&lt;&gt;P")</f>
        <v>-356</v>
      </c>
      <c r="K13" s="79">
        <f t="shared" si="2"/>
        <v>-0.44500000000000001</v>
      </c>
    </row>
    <row r="14" spans="1:14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800</v>
      </c>
      <c r="D14">
        <f>SUMIFS('2way'!$AB$3:$AB$7690,'2way'!$Q$3:$Q$7690,"="&amp;B14,'2way'!$Z$3:$Z$7690,"&lt;&gt;P") + SUMIFS('2way'!$AB$3:$AB$7690,'2way'!$R$3:$R$7690,"="&amp;B14,'2way'!$Z$3:$Z$7690,"&lt;&gt;P")</f>
        <v>-341</v>
      </c>
      <c r="E14" s="79">
        <f t="shared" si="0"/>
        <v>-0.42625000000000002</v>
      </c>
      <c r="F14">
        <f>SUMIFS('2way'!$Z$3:$Z$7690,'2way'!$Q$3:$Q$7690,"=" &amp;B14,'2way'!$Y$3:$Y$7690,"&lt;&gt;P") + SUMIFS('2way'!$Z$3:$Z$7690,'2way'!$R$3:$R$7690,"=" &amp;B14,'2way'!$Y$3:$Y$7690,"&lt;&gt;P")</f>
        <v>800</v>
      </c>
      <c r="G14">
        <f>SUMIFS('2way'!$AD$3:$AD$7690,'2way'!$Q$3:$Q$7690,"="&amp;B14,'2way'!$Y$3:$Y$7690,"&lt;&gt;P") + SUMIFS('2way'!$AD$3:$AD$7690,'2way'!$R$3:$R$7690,"="&amp;D14,'2way'!$Y$3:$Y$7690,"&lt;&gt;P")</f>
        <v>-400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800</v>
      </c>
      <c r="J14">
        <f>SUMIFS('2way'!$AF$3:$AF$7690,'2way'!$Q$3:$Q$7690,"="&amp;B14,'2way'!$Y$3:$Y$7690,"&lt;&gt;P") + SUMIFS('2way'!$AF$3:$AF$7690,'2way'!$R$3:$R$7690,"="&amp;B14,'2way'!$Y$3:$Y$7690,"&lt;&gt;P")</f>
        <v>-800</v>
      </c>
      <c r="K14" s="79">
        <f t="shared" si="2"/>
        <v>-1</v>
      </c>
    </row>
    <row r="15" spans="1:14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800</v>
      </c>
      <c r="D15">
        <f>SUMIFS('2way'!$AB$3:$AB$7690,'2way'!$Q$3:$Q$7690,"="&amp;B15,'2way'!$Z$3:$Z$7690,"&lt;&gt;P") + SUMIFS('2way'!$AB$3:$AB$7690,'2way'!$R$3:$R$7690,"="&amp;B15,'2way'!$Z$3:$Z$7690,"&lt;&gt;P")</f>
        <v>165.00000000000003</v>
      </c>
      <c r="E15" s="79">
        <f t="shared" si="0"/>
        <v>0.20625000000000004</v>
      </c>
      <c r="F15">
        <f>SUMIFS('2way'!$Z$3:$Z$7690,'2way'!$Q$3:$Q$7690,"=" &amp;B15,'2way'!$Y$3:$Y$7690,"&lt;&gt;P") + SUMIFS('2way'!$Z$3:$Z$7690,'2way'!$R$3:$R$7690,"=" &amp;B15,'2way'!$Y$3:$Y$7690,"&lt;&gt;P")</f>
        <v>800</v>
      </c>
      <c r="G15">
        <f>SUMIFS('2way'!$AD$3:$AD$7690,'2way'!$Q$3:$Q$7690,"="&amp;B15,'2way'!$Y$3:$Y$7690,"&lt;&gt;P") + SUMIFS('2way'!$AD$3:$AD$7690,'2way'!$R$3:$R$7690,"="&amp;D15,'2way'!$Y$3:$Y$7690,"&lt;&gt;P")</f>
        <v>27.000000000000028</v>
      </c>
      <c r="H15" s="79">
        <f t="shared" si="1"/>
        <v>3.3750000000000037E-2</v>
      </c>
      <c r="I15">
        <f>SUMIFS('2way'!$Z$3:$Z$7690,'2way'!$Q$3:$Q$7690,"=" &amp;B15,'2way'!$Y$3:$Y$7690,"&lt;&gt;P") + SUMIFS('2way'!$Z$3:$Z$7690,'2way'!$R$3:$R$7690,"=" &amp;B15,'2way'!$Y$3:$Y$7690,"&lt;&gt;P")</f>
        <v>800</v>
      </c>
      <c r="J15">
        <f>SUMIFS('2way'!$AF$3:$AF$7690,'2way'!$Q$3:$Q$7690,"="&amp;B15,'2way'!$Y$3:$Y$7690,"&lt;&gt;P") + SUMIFS('2way'!$AF$3:$AF$7690,'2way'!$R$3:$R$7690,"="&amp;B15,'2way'!$Y$3:$Y$7690,"&lt;&gt;P")</f>
        <v>-635</v>
      </c>
      <c r="K15" s="79">
        <f t="shared" si="2"/>
        <v>-0.79374999999999996</v>
      </c>
    </row>
    <row r="16" spans="1:14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800</v>
      </c>
      <c r="D16">
        <f>SUMIFS('2way'!$AB$3:$AB$7690,'2way'!$Q$3:$Q$7690,"="&amp;B16,'2way'!$Z$3:$Z$7690,"&lt;&gt;P") + SUMIFS('2way'!$AB$3:$AB$7690,'2way'!$R$3:$R$7690,"="&amp;B16,'2way'!$Z$3:$Z$7690,"&lt;&gt;P")</f>
        <v>-194</v>
      </c>
      <c r="E16" s="79">
        <f t="shared" si="0"/>
        <v>-0.24249999999999999</v>
      </c>
      <c r="F16">
        <f>SUMIFS('2way'!$Z$3:$Z$7690,'2way'!$Q$3:$Q$7690,"=" &amp;B16,'2way'!$Y$3:$Y$7690,"&lt;&gt;P") + SUMIFS('2way'!$Z$3:$Z$7690,'2way'!$R$3:$R$7690,"=" &amp;B16,'2way'!$Y$3:$Y$7690,"&lt;&gt;P")</f>
        <v>800</v>
      </c>
      <c r="G16">
        <f>SUMIFS('2way'!$AD$3:$AD$7690,'2way'!$Q$3:$Q$7690,"="&amp;B16,'2way'!$Y$3:$Y$7690,"&lt;&gt;P") + SUMIFS('2way'!$AD$3:$AD$7690,'2way'!$R$3:$R$7690,"="&amp;D16,'2way'!$Y$3:$Y$7690,"&lt;&gt;P")</f>
        <v>-78</v>
      </c>
      <c r="H16" s="79">
        <f t="shared" si="1"/>
        <v>-9.7500000000000003E-2</v>
      </c>
      <c r="I16">
        <f>SUMIFS('2way'!$Z$3:$Z$7690,'2way'!$Q$3:$Q$7690,"=" &amp;B16,'2way'!$Y$3:$Y$7690,"&lt;&gt;P") + SUMIFS('2way'!$Z$3:$Z$7690,'2way'!$R$3:$R$7690,"=" &amp;B16,'2way'!$Y$3:$Y$7690,"&lt;&gt;P")</f>
        <v>800</v>
      </c>
      <c r="J16">
        <f>SUMIFS('2way'!$AF$3:$AF$7690,'2way'!$Q$3:$Q$7690,"="&amp;B16,'2way'!$Y$3:$Y$7690,"&lt;&gt;P") + SUMIFS('2way'!$AF$3:$AF$7690,'2way'!$R$3:$R$7690,"="&amp;B16,'2way'!$Y$3:$Y$7690,"&lt;&gt;P")</f>
        <v>-575</v>
      </c>
      <c r="K16" s="79">
        <f t="shared" si="2"/>
        <v>-0.71875</v>
      </c>
    </row>
    <row r="17" spans="1:1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800</v>
      </c>
      <c r="D17">
        <f>SUMIFS('2way'!$AB$3:$AB$7690,'2way'!$Q$3:$Q$7690,"="&amp;B17,'2way'!$Z$3:$Z$7690,"&lt;&gt;P") + SUMIFS('2way'!$AB$3:$AB$7690,'2way'!$R$3:$R$7690,"="&amp;B17,'2way'!$Z$3:$Z$7690,"&lt;&gt;P")</f>
        <v>-124</v>
      </c>
      <c r="E17" s="79">
        <f t="shared" si="0"/>
        <v>-0.155</v>
      </c>
      <c r="F17">
        <f>SUMIFS('2way'!$Z$3:$Z$7690,'2way'!$Q$3:$Q$7690,"=" &amp;B17,'2way'!$Y$3:$Y$7690,"&lt;&gt;P") + SUMIFS('2way'!$Z$3:$Z$7690,'2way'!$R$3:$R$7690,"=" &amp;B17,'2way'!$Y$3:$Y$7690,"&lt;&gt;P")</f>
        <v>800</v>
      </c>
      <c r="G17">
        <f>SUMIFS('2way'!$AD$3:$AD$7690,'2way'!$Q$3:$Q$7690,"="&amp;B17,'2way'!$Y$3:$Y$7690,"&lt;&gt;P") + SUMIFS('2way'!$AD$3:$AD$7690,'2way'!$R$3:$R$7690,"="&amp;D17,'2way'!$Y$3:$Y$7690,"&lt;&gt;P")</f>
        <v>-265</v>
      </c>
      <c r="H17" s="79">
        <f t="shared" si="1"/>
        <v>-0.33124999999999999</v>
      </c>
      <c r="I17">
        <f>SUMIFS('2way'!$Z$3:$Z$7690,'2way'!$Q$3:$Q$7690,"=" &amp;B17,'2way'!$Y$3:$Y$7690,"&lt;&gt;P") + SUMIFS('2way'!$Z$3:$Z$7690,'2way'!$R$3:$R$7690,"=" &amp;B17,'2way'!$Y$3:$Y$7690,"&lt;&gt;P")</f>
        <v>800</v>
      </c>
      <c r="J17">
        <f>SUMIFS('2way'!$AF$3:$AF$7690,'2way'!$Q$3:$Q$7690,"="&amp;B17,'2way'!$Y$3:$Y$7690,"&lt;&gt;P") + SUMIFS('2way'!$AF$3:$AF$7690,'2way'!$R$3:$R$7690,"="&amp;B17,'2way'!$Y$3:$Y$7690,"&lt;&gt;P")</f>
        <v>-626</v>
      </c>
      <c r="K17" s="79">
        <f t="shared" si="2"/>
        <v>-0.78249999999999997</v>
      </c>
    </row>
    <row r="18" spans="1:1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800</v>
      </c>
      <c r="D18">
        <f>SUMIFS('2way'!$AB$3:$AB$7690,'2way'!$Q$3:$Q$7690,"="&amp;B18,'2way'!$Z$3:$Z$7690,"&lt;&gt;P") + SUMIFS('2way'!$AB$3:$AB$7690,'2way'!$R$3:$R$7690,"="&amp;B18,'2way'!$Z$3:$Z$7690,"&lt;&gt;P")</f>
        <v>58</v>
      </c>
      <c r="E18" s="79">
        <f t="shared" si="0"/>
        <v>7.2499999999999995E-2</v>
      </c>
      <c r="F18">
        <f>SUMIFS('2way'!$Z$3:$Z$7690,'2way'!$Q$3:$Q$7690,"=" &amp;B18,'2way'!$Y$3:$Y$7690,"&lt;&gt;P") + SUMIFS('2way'!$Z$3:$Z$7690,'2way'!$R$3:$R$7690,"=" &amp;B18,'2way'!$Y$3:$Y$7690,"&lt;&gt;P")</f>
        <v>800</v>
      </c>
      <c r="G18">
        <f>SUMIFS('2way'!$AD$3:$AD$7690,'2way'!$Q$3:$Q$7690,"="&amp;B18,'2way'!$Y$3:$Y$7690,"&lt;&gt;P") + SUMIFS('2way'!$AD$3:$AD$7690,'2way'!$R$3:$R$7690,"="&amp;D18,'2way'!$Y$3:$Y$7690,"&lt;&gt;P")</f>
        <v>-400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800</v>
      </c>
      <c r="J18">
        <f>SUMIFS('2way'!$AF$3:$AF$7690,'2way'!$Q$3:$Q$7690,"="&amp;B18,'2way'!$Y$3:$Y$7690,"&lt;&gt;P") + SUMIFS('2way'!$AF$3:$AF$7690,'2way'!$R$3:$R$7690,"="&amp;B18,'2way'!$Y$3:$Y$7690,"&lt;&gt;P")</f>
        <v>216</v>
      </c>
      <c r="K18" s="79">
        <f t="shared" si="2"/>
        <v>0.27</v>
      </c>
    </row>
    <row r="19" spans="1:1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800</v>
      </c>
      <c r="D19">
        <f>SUMIFS('2way'!$AB$3:$AB$7690,'2way'!$Q$3:$Q$7690,"="&amp;B19,'2way'!$Z$3:$Z$7690,"&lt;&gt;P") + SUMIFS('2way'!$AB$3:$AB$7690,'2way'!$R$3:$R$7690,"="&amp;B19,'2way'!$Z$3:$Z$7690,"&lt;&gt;P")</f>
        <v>171</v>
      </c>
      <c r="E19" s="79">
        <f t="shared" si="0"/>
        <v>0.21375</v>
      </c>
      <c r="F19">
        <f>SUMIFS('2way'!$Z$3:$Z$7690,'2way'!$Q$3:$Q$7690,"=" &amp;B19,'2way'!$Y$3:$Y$7690,"&lt;&gt;P") + SUMIFS('2way'!$Z$3:$Z$7690,'2way'!$R$3:$R$7690,"=" &amp;B19,'2way'!$Y$3:$Y$7690,"&lt;&gt;P")</f>
        <v>800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800</v>
      </c>
      <c r="J19">
        <f>SUMIFS('2way'!$AF$3:$AF$7690,'2way'!$Q$3:$Q$7690,"="&amp;B19,'2way'!$Y$3:$Y$7690,"&lt;&gt;P") + SUMIFS('2way'!$AF$3:$AF$7690,'2way'!$R$3:$R$7690,"="&amp;B19,'2way'!$Y$3:$Y$7690,"&lt;&gt;P")</f>
        <v>-624</v>
      </c>
      <c r="K19" s="79">
        <f t="shared" si="2"/>
        <v>-0.78</v>
      </c>
    </row>
    <row r="20" spans="1:1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800</v>
      </c>
      <c r="D20">
        <f>SUMIFS('2way'!$AB$3:$AB$7690,'2way'!$Q$3:$Q$7690,"="&amp;B20,'2way'!$Z$3:$Z$7690,"&lt;&gt;P") + SUMIFS('2way'!$AB$3:$AB$7690,'2way'!$R$3:$R$7690,"="&amp;B20,'2way'!$Z$3:$Z$7690,"&lt;&gt;P")</f>
        <v>-211</v>
      </c>
      <c r="E20" s="79">
        <f t="shared" si="0"/>
        <v>-0.26374999999999998</v>
      </c>
      <c r="F20">
        <f>SUMIFS('2way'!$Z$3:$Z$7690,'2way'!$Q$3:$Q$7690,"=" &amp;B20,'2way'!$Y$3:$Y$7690,"&lt;&gt;P") + SUMIFS('2way'!$Z$3:$Z$7690,'2way'!$R$3:$R$7690,"=" &amp;B20,'2way'!$Y$3:$Y$7690,"&lt;&gt;P")</f>
        <v>800</v>
      </c>
      <c r="G20">
        <f>SUMIFS('2way'!$AD$3:$AD$7690,'2way'!$Q$3:$Q$7690,"="&amp;B20,'2way'!$Y$3:$Y$7690,"&lt;&gt;P") + SUMIFS('2way'!$AD$3:$AD$7690,'2way'!$R$3:$R$7690,"="&amp;D20,'2way'!$Y$3:$Y$7690,"&lt;&gt;P")</f>
        <v>-171</v>
      </c>
      <c r="H20" s="79">
        <f t="shared" si="1"/>
        <v>-0.21375</v>
      </c>
      <c r="I20">
        <f>SUMIFS('2way'!$Z$3:$Z$7690,'2way'!$Q$3:$Q$7690,"=" &amp;B20,'2way'!$Y$3:$Y$7690,"&lt;&gt;P") + SUMIFS('2way'!$Z$3:$Z$7690,'2way'!$R$3:$R$7690,"=" &amp;B20,'2way'!$Y$3:$Y$7690,"&lt;&gt;P")</f>
        <v>800</v>
      </c>
      <c r="J20">
        <f>SUMIFS('2way'!$AF$3:$AF$7690,'2way'!$Q$3:$Q$7690,"="&amp;B20,'2way'!$Y$3:$Y$7690,"&lt;&gt;P") + SUMIFS('2way'!$AF$3:$AF$7690,'2way'!$R$3:$R$7690,"="&amp;B20,'2way'!$Y$3:$Y$7690,"&lt;&gt;P")</f>
        <v>-275</v>
      </c>
      <c r="K20" s="79">
        <f t="shared" si="2"/>
        <v>-0.34375</v>
      </c>
    </row>
    <row r="21" spans="1:1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800</v>
      </c>
      <c r="D21">
        <f>SUMIFS('2way'!$AB$3:$AB$7690,'2way'!$Q$3:$Q$7690,"="&amp;B21,'2way'!$Z$3:$Z$7690,"&lt;&gt;P") + SUMIFS('2way'!$AB$3:$AB$7690,'2way'!$R$3:$R$7690,"="&amp;B21,'2way'!$Z$3:$Z$7690,"&lt;&gt;P")</f>
        <v>181</v>
      </c>
      <c r="E21" s="79">
        <f t="shared" si="0"/>
        <v>0.22625000000000001</v>
      </c>
      <c r="F21">
        <f>SUMIFS('2way'!$Z$3:$Z$7690,'2way'!$Q$3:$Q$7690,"=" &amp;B21,'2way'!$Y$3:$Y$7690,"&lt;&gt;P") + SUMIFS('2way'!$Z$3:$Z$7690,'2way'!$R$3:$R$7690,"=" &amp;B21,'2way'!$Y$3:$Y$7690,"&lt;&gt;P")</f>
        <v>800</v>
      </c>
      <c r="G21">
        <f>SUMIFS('2way'!$AD$3:$AD$7690,'2way'!$Q$3:$Q$7690,"="&amp;B21,'2way'!$Y$3:$Y$7690,"&lt;&gt;P") + SUMIFS('2way'!$AD$3:$AD$7690,'2way'!$R$3:$R$7690,"="&amp;D21,'2way'!$Y$3:$Y$7690,"&lt;&gt;P")</f>
        <v>-400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800</v>
      </c>
      <c r="J21">
        <f>SUMIFS('2way'!$AF$3:$AF$7690,'2way'!$Q$3:$Q$7690,"="&amp;B21,'2way'!$Y$3:$Y$7690,"&lt;&gt;P") + SUMIFS('2way'!$AF$3:$AF$7690,'2way'!$R$3:$R$7690,"="&amp;B21,'2way'!$Y$3:$Y$7690,"&lt;&gt;P")</f>
        <v>142</v>
      </c>
      <c r="K21" s="79">
        <f t="shared" si="2"/>
        <v>0.17749999999999999</v>
      </c>
    </row>
    <row r="22" spans="1:1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800</v>
      </c>
      <c r="D22">
        <f>SUMIFS('2way'!$AB$3:$AB$7690,'2way'!$Q$3:$Q$7690,"="&amp;B22,'2way'!$Z$3:$Z$7690,"&lt;&gt;P") + SUMIFS('2way'!$AB$3:$AB$7690,'2way'!$R$3:$R$7690,"="&amp;B22,'2way'!$Z$3:$Z$7690,"&lt;&gt;P")</f>
        <v>-33</v>
      </c>
      <c r="E22" s="79">
        <f t="shared" si="0"/>
        <v>-4.1250000000000002E-2</v>
      </c>
      <c r="F22">
        <f>SUMIFS('2way'!$Z$3:$Z$7690,'2way'!$Q$3:$Q$7690,"=" &amp;B22,'2way'!$Y$3:$Y$7690,"&lt;&gt;P") + SUMIFS('2way'!$Z$3:$Z$7690,'2way'!$R$3:$R$7690,"=" &amp;B22,'2way'!$Y$3:$Y$7690,"&lt;&gt;P")</f>
        <v>800</v>
      </c>
      <c r="G22">
        <f>SUMIFS('2way'!$AD$3:$AD$7690,'2way'!$Q$3:$Q$7690,"="&amp;B22,'2way'!$Y$3:$Y$7690,"&lt;&gt;P") + SUMIFS('2way'!$AD$3:$AD$7690,'2way'!$R$3:$R$7690,"="&amp;D22,'2way'!$Y$3:$Y$7690,"&lt;&gt;P")</f>
        <v>169</v>
      </c>
      <c r="H22" s="79">
        <f t="shared" si="1"/>
        <v>0.21124999999999999</v>
      </c>
      <c r="I22">
        <f>SUMIFS('2way'!$Z$3:$Z$7690,'2way'!$Q$3:$Q$7690,"=" &amp;B22,'2way'!$Y$3:$Y$7690,"&lt;&gt;P") + SUMIFS('2way'!$Z$3:$Z$7690,'2way'!$R$3:$R$7690,"=" &amp;B22,'2way'!$Y$3:$Y$7690,"&lt;&gt;P")</f>
        <v>800</v>
      </c>
      <c r="J22">
        <f>SUMIFS('2way'!$AF$3:$AF$7690,'2way'!$Q$3:$Q$7690,"="&amp;B22,'2way'!$Y$3:$Y$7690,"&lt;&gt;P") + SUMIFS('2way'!$AF$3:$AF$7690,'2way'!$R$3:$R$7690,"="&amp;B22,'2way'!$Y$3:$Y$7690,"&lt;&gt;P")</f>
        <v>-800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1200</v>
      </c>
      <c r="D23">
        <f>SUMIFS('2way'!$AB$3:$AB$7690,'2way'!$Q$3:$Q$7690,"="&amp;B23,'2way'!$Z$3:$Z$7690,"&lt;&gt;P") + SUMIFS('2way'!$AB$3:$AB$7690,'2way'!$R$3:$R$7690,"="&amp;B23,'2way'!$Z$3:$Z$7690,"&lt;&gt;P")</f>
        <v>-17</v>
      </c>
      <c r="E23" s="79">
        <f t="shared" si="0"/>
        <v>-1.4166666666666666E-2</v>
      </c>
      <c r="F23">
        <f>SUMIFS('2way'!$Z$3:$Z$7690,'2way'!$Q$3:$Q$7690,"=" &amp;B23,'2way'!$Y$3:$Y$7690,"&lt;&gt;P") + SUMIFS('2way'!$Z$3:$Z$7690,'2way'!$R$3:$R$7690,"=" &amp;B23,'2way'!$Y$3:$Y$7690,"&lt;&gt;P")</f>
        <v>1200</v>
      </c>
      <c r="G23">
        <f>SUMIFS('2way'!$AD$3:$AD$7690,'2way'!$Q$3:$Q$7690,"="&amp;B23,'2way'!$Y$3:$Y$7690,"&lt;&gt;P") + SUMIFS('2way'!$AD$3:$AD$7690,'2way'!$R$3:$R$7690,"="&amp;D23,'2way'!$Y$3:$Y$7690,"&lt;&gt;P")</f>
        <v>200</v>
      </c>
      <c r="H23" s="79">
        <f t="shared" si="1"/>
        <v>0.16666666666666666</v>
      </c>
      <c r="I23">
        <f>SUMIFS('2way'!$Z$3:$Z$7690,'2way'!$Q$3:$Q$7690,"=" &amp;B23,'2way'!$Y$3:$Y$7690,"&lt;&gt;P") + SUMIFS('2way'!$Z$3:$Z$7690,'2way'!$R$3:$R$7690,"=" &amp;B23,'2way'!$Y$3:$Y$7690,"&lt;&gt;P")</f>
        <v>1200</v>
      </c>
      <c r="J23">
        <f>SUMIFS('2way'!$AF$3:$AF$7690,'2way'!$Q$3:$Q$7690,"="&amp;B23,'2way'!$Y$3:$Y$7690,"&lt;&gt;P") + SUMIFS('2way'!$AF$3:$AF$7690,'2way'!$R$3:$R$7690,"="&amp;B23,'2way'!$Y$3:$Y$7690,"&lt;&gt;P")</f>
        <v>-848</v>
      </c>
      <c r="K23" s="79">
        <f t="shared" si="2"/>
        <v>-0.70666666666666667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1200</v>
      </c>
      <c r="D24">
        <f>SUMIFS('2way'!$AB$3:$AB$7690,'2way'!$Q$3:$Q$7690,"="&amp;B24,'2way'!$Z$3:$Z$7690,"&lt;&gt;P") + SUMIFS('2way'!$AB$3:$AB$7690,'2way'!$R$3:$R$7690,"="&amp;B24,'2way'!$Z$3:$Z$7690,"&lt;&gt;P")</f>
        <v>154</v>
      </c>
      <c r="E24" s="79">
        <f t="shared" si="0"/>
        <v>0.12833333333333333</v>
      </c>
      <c r="F24">
        <f>SUMIFS('2way'!$Z$3:$Z$7690,'2way'!$Q$3:$Q$7690,"=" &amp;B24,'2way'!$Y$3:$Y$7690,"&lt;&gt;P") + SUMIFS('2way'!$Z$3:$Z$7690,'2way'!$R$3:$R$7690,"=" &amp;B24,'2way'!$Y$3:$Y$7690,"&lt;&gt;P")</f>
        <v>1200</v>
      </c>
      <c r="G24">
        <f>SUMIFS('2way'!$AD$3:$AD$7690,'2way'!$Q$3:$Q$7690,"="&amp;B24,'2way'!$Y$3:$Y$7690,"&lt;&gt;P") + SUMIFS('2way'!$AD$3:$AD$7690,'2way'!$R$3:$R$7690,"="&amp;D24,'2way'!$Y$3:$Y$7690,"&lt;&gt;P")</f>
        <v>246</v>
      </c>
      <c r="H24" s="79">
        <f t="shared" si="1"/>
        <v>0.20499999999999999</v>
      </c>
      <c r="I24">
        <f>SUMIFS('2way'!$Z$3:$Z$7690,'2way'!$Q$3:$Q$7690,"=" &amp;B24,'2way'!$Y$3:$Y$7690,"&lt;&gt;P") + SUMIFS('2way'!$Z$3:$Z$7690,'2way'!$R$3:$R$7690,"=" &amp;B24,'2way'!$Y$3:$Y$7690,"&lt;&gt;P")</f>
        <v>1200</v>
      </c>
      <c r="J24">
        <f>SUMIFS('2way'!$AF$3:$AF$7690,'2way'!$Q$3:$Q$7690,"="&amp;B24,'2way'!$Y$3:$Y$7690,"&lt;&gt;P") + SUMIFS('2way'!$AF$3:$AF$7690,'2way'!$R$3:$R$7690,"="&amp;B24,'2way'!$Y$3:$Y$7690,"&lt;&gt;P")</f>
        <v>-692</v>
      </c>
      <c r="K24" s="79">
        <f t="shared" si="2"/>
        <v>-0.57666666666666666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1200</v>
      </c>
      <c r="D25">
        <f>SUMIFS('2way'!$AB$3:$AB$7690,'2way'!$Q$3:$Q$7690,"="&amp;B25,'2way'!$Z$3:$Z$7690,"&lt;&gt;P") + SUMIFS('2way'!$AB$3:$AB$7690,'2way'!$R$3:$R$7690,"="&amp;B25,'2way'!$Z$3:$Z$7690,"&lt;&gt;P")</f>
        <v>909</v>
      </c>
      <c r="E25" s="79">
        <f t="shared" si="0"/>
        <v>0.75749999999999995</v>
      </c>
      <c r="F25">
        <f>SUMIFS('2way'!$Z$3:$Z$7690,'2way'!$Q$3:$Q$7690,"=" &amp;B25,'2way'!$Y$3:$Y$7690,"&lt;&gt;P") + SUMIFS('2way'!$Z$3:$Z$7690,'2way'!$R$3:$R$7690,"=" &amp;B25,'2way'!$Y$3:$Y$7690,"&lt;&gt;P")</f>
        <v>1200</v>
      </c>
      <c r="G25">
        <f>SUMIFS('2way'!$AD$3:$AD$7690,'2way'!$Q$3:$Q$7690,"="&amp;B25,'2way'!$Y$3:$Y$7690,"&lt;&gt;P") + SUMIFS('2way'!$AD$3:$AD$7690,'2way'!$R$3:$R$7690,"="&amp;D25,'2way'!$Y$3:$Y$7690,"&lt;&gt;P")</f>
        <v>-600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1200</v>
      </c>
      <c r="J25">
        <f>SUMIFS('2way'!$AF$3:$AF$7690,'2way'!$Q$3:$Q$7690,"="&amp;B25,'2way'!$Y$3:$Y$7690,"&lt;&gt;P") + SUMIFS('2way'!$AF$3:$AF$7690,'2way'!$R$3:$R$7690,"="&amp;B25,'2way'!$Y$3:$Y$7690,"&lt;&gt;P")</f>
        <v>7</v>
      </c>
      <c r="K25" s="79">
        <f t="shared" si="2"/>
        <v>5.8333333333333336E-3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1200</v>
      </c>
      <c r="D26">
        <f>SUMIFS('2way'!$AB$3:$AB$7690,'2way'!$Q$3:$Q$7690,"="&amp;B26,'2way'!$Z$3:$Z$7690,"&lt;&gt;P") + SUMIFS('2way'!$AB$3:$AB$7690,'2way'!$R$3:$R$7690,"="&amp;B26,'2way'!$Z$3:$Z$7690,"&lt;&gt;P")</f>
        <v>245</v>
      </c>
      <c r="E26" s="79">
        <f t="shared" si="0"/>
        <v>0.20416666666666666</v>
      </c>
      <c r="F26">
        <f>SUMIFS('2way'!$Z$3:$Z$7690,'2way'!$Q$3:$Q$7690,"=" &amp;B26,'2way'!$Y$3:$Y$7690,"&lt;&gt;P") + SUMIFS('2way'!$Z$3:$Z$7690,'2way'!$R$3:$R$7690,"=" &amp;B26,'2way'!$Y$3:$Y$7690,"&lt;&gt;P")</f>
        <v>1200</v>
      </c>
      <c r="G26">
        <f>SUMIFS('2way'!$AD$3:$AD$7690,'2way'!$Q$3:$Q$7690,"="&amp;B26,'2way'!$Y$3:$Y$7690,"&lt;&gt;P") + SUMIFS('2way'!$AD$3:$AD$7690,'2way'!$R$3:$R$7690,"="&amp;D26,'2way'!$Y$3:$Y$7690,"&lt;&gt;P")</f>
        <v>-181.00000000000003</v>
      </c>
      <c r="H26" s="79">
        <f t="shared" si="1"/>
        <v>-0.15083333333333335</v>
      </c>
      <c r="I26">
        <f>SUMIFS('2way'!$Z$3:$Z$7690,'2way'!$Q$3:$Q$7690,"=" &amp;B26,'2way'!$Y$3:$Y$7690,"&lt;&gt;P") + SUMIFS('2way'!$Z$3:$Z$7690,'2way'!$R$3:$R$7690,"=" &amp;B26,'2way'!$Y$3:$Y$7690,"&lt;&gt;P")</f>
        <v>1200</v>
      </c>
      <c r="J26">
        <f>SUMIFS('2way'!$AF$3:$AF$7690,'2way'!$Q$3:$Q$7690,"="&amp;B26,'2way'!$Y$3:$Y$7690,"&lt;&gt;P") + SUMIFS('2way'!$AF$3:$AF$7690,'2way'!$R$3:$R$7690,"="&amp;B26,'2way'!$Y$3:$Y$7690,"&lt;&gt;P")</f>
        <v>-669</v>
      </c>
      <c r="K26" s="79">
        <f t="shared" si="2"/>
        <v>-0.5575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1200</v>
      </c>
      <c r="D27">
        <f>SUMIFS('2way'!$AB$3:$AB$7690,'2way'!$Q$3:$Q$7690,"="&amp;B27,'2way'!$Z$3:$Z$7690,"&lt;&gt;P") + SUMIFS('2way'!$AB$3:$AB$7690,'2way'!$R$3:$R$7690,"="&amp;B27,'2way'!$Z$3:$Z$7690,"&lt;&gt;P")</f>
        <v>535</v>
      </c>
      <c r="E27" s="79">
        <f t="shared" si="0"/>
        <v>0.44583333333333336</v>
      </c>
      <c r="F27">
        <f>SUMIFS('2way'!$Z$3:$Z$7690,'2way'!$Q$3:$Q$7690,"=" &amp;B27,'2way'!$Y$3:$Y$7690,"&lt;&gt;P") + SUMIFS('2way'!$Z$3:$Z$7690,'2way'!$R$3:$R$7690,"=" &amp;B27,'2way'!$Y$3:$Y$7690,"&lt;&gt;P")</f>
        <v>1200</v>
      </c>
      <c r="G27">
        <f>SUMIFS('2way'!$AD$3:$AD$7690,'2way'!$Q$3:$Q$7690,"="&amp;B27,'2way'!$Y$3:$Y$7690,"&lt;&gt;P") + SUMIFS('2way'!$AD$3:$AD$7690,'2way'!$R$3:$R$7690,"="&amp;D27,'2way'!$Y$3:$Y$7690,"&lt;&gt;P")</f>
        <v>-600</v>
      </c>
      <c r="H27" s="79">
        <f t="shared" si="1"/>
        <v>-0.5</v>
      </c>
      <c r="I27">
        <f>SUMIFS('2way'!$Z$3:$Z$7690,'2way'!$Q$3:$Q$7690,"=" &amp;B27,'2way'!$Y$3:$Y$7690,"&lt;&gt;P") + SUMIFS('2way'!$Z$3:$Z$7690,'2way'!$R$3:$R$7690,"=" &amp;B27,'2way'!$Y$3:$Y$7690,"&lt;&gt;P")</f>
        <v>1200</v>
      </c>
      <c r="J27">
        <f>SUMIFS('2way'!$AF$3:$AF$7690,'2way'!$Q$3:$Q$7690,"="&amp;B27,'2way'!$Y$3:$Y$7690,"&lt;&gt;P") + SUMIFS('2way'!$AF$3:$AF$7690,'2way'!$R$3:$R$7690,"="&amp;B27,'2way'!$Y$3:$Y$7690,"&lt;&gt;P")</f>
        <v>315</v>
      </c>
      <c r="K27" s="79">
        <f t="shared" si="2"/>
        <v>0.26250000000000001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1200</v>
      </c>
      <c r="D28">
        <f>SUMIFS('2way'!$AB$3:$AB$7690,'2way'!$Q$3:$Q$7690,"="&amp;B28,'2way'!$Z$3:$Z$7690,"&lt;&gt;P") + SUMIFS('2way'!$AB$3:$AB$7690,'2way'!$R$3:$R$7690,"="&amp;B28,'2way'!$Z$3:$Z$7690,"&lt;&gt;P")</f>
        <v>-528</v>
      </c>
      <c r="E28" s="79">
        <f t="shared" si="0"/>
        <v>-0.44</v>
      </c>
      <c r="F28">
        <f>SUMIFS('2way'!$Z$3:$Z$7690,'2way'!$Q$3:$Q$7690,"=" &amp;B28,'2way'!$Y$3:$Y$7690,"&lt;&gt;P") + SUMIFS('2way'!$Z$3:$Z$7690,'2way'!$R$3:$R$7690,"=" &amp;B28,'2way'!$Y$3:$Y$7690,"&lt;&gt;P")</f>
        <v>1200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79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1200</v>
      </c>
      <c r="J28">
        <f>SUMIFS('2way'!$AF$3:$AF$7690,'2way'!$Q$3:$Q$7690,"="&amp;B28,'2way'!$Y$3:$Y$7690,"&lt;&gt;P") + SUMIFS('2way'!$AF$3:$AF$7690,'2way'!$R$3:$R$7690,"="&amp;B28,'2way'!$Y$3:$Y$7690,"&lt;&gt;P")</f>
        <v>-528</v>
      </c>
      <c r="K28" s="79">
        <f t="shared" si="2"/>
        <v>-0.44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1200</v>
      </c>
      <c r="D29">
        <f>SUMIFS('2way'!$AB$3:$AB$7690,'2way'!$Q$3:$Q$7690,"="&amp;B29,'2way'!$Z$3:$Z$7690,"&lt;&gt;P") + SUMIFS('2way'!$AB$3:$AB$7690,'2way'!$R$3:$R$7690,"="&amp;B29,'2way'!$Z$3:$Z$7690,"&lt;&gt;P")</f>
        <v>63</v>
      </c>
      <c r="E29" s="79">
        <f t="shared" si="0"/>
        <v>5.2499999999999998E-2</v>
      </c>
      <c r="F29">
        <f>SUMIFS('2way'!$Z$3:$Z$7690,'2way'!$Q$3:$Q$7690,"=" &amp;B29,'2way'!$Y$3:$Y$7690,"&lt;&gt;P") + SUMIFS('2way'!$Z$3:$Z$7690,'2way'!$R$3:$R$7690,"=" &amp;B29,'2way'!$Y$3:$Y$7690,"&lt;&gt;P")</f>
        <v>1200</v>
      </c>
      <c r="G29">
        <f>SUMIFS('2way'!$AD$3:$AD$7690,'2way'!$Q$3:$Q$7690,"="&amp;B29,'2way'!$Y$3:$Y$7690,"&lt;&gt;P") + SUMIFS('2way'!$AD$3:$AD$7690,'2way'!$R$3:$R$7690,"="&amp;D29,'2way'!$Y$3:$Y$7690,"&lt;&gt;P")</f>
        <v>-600</v>
      </c>
      <c r="H29" s="79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1200</v>
      </c>
      <c r="J29">
        <f>SUMIFS('2way'!$AF$3:$AF$7690,'2way'!$Q$3:$Q$7690,"="&amp;B29,'2way'!$Y$3:$Y$7690,"&lt;&gt;P") + SUMIFS('2way'!$AF$3:$AF$7690,'2way'!$R$3:$R$7690,"="&amp;B29,'2way'!$Y$3:$Y$7690,"&lt;&gt;P")</f>
        <v>-182</v>
      </c>
      <c r="K29" s="79">
        <f t="shared" si="2"/>
        <v>-0.15166666666666667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1200</v>
      </c>
      <c r="D30">
        <f>SUMIFS('2way'!$AB$3:$AB$7690,'2way'!$Q$3:$Q$7690,"="&amp;B30,'2way'!$Z$3:$Z$7690,"&lt;&gt;P") + SUMIFS('2way'!$AB$3:$AB$7690,'2way'!$R$3:$R$7690,"="&amp;B30,'2way'!$Z$3:$Z$7690,"&lt;&gt;P")</f>
        <v>-225.00000000000003</v>
      </c>
      <c r="E30" s="79">
        <f t="shared" si="0"/>
        <v>-0.18750000000000003</v>
      </c>
      <c r="F30">
        <f>SUMIFS('2way'!$Z$3:$Z$7690,'2way'!$Q$3:$Q$7690,"=" &amp;B30,'2way'!$Y$3:$Y$7690,"&lt;&gt;P") + SUMIFS('2way'!$Z$3:$Z$7690,'2way'!$R$3:$R$7690,"=" &amp;B30,'2way'!$Y$3:$Y$7690,"&lt;&gt;P")</f>
        <v>1200</v>
      </c>
      <c r="G30">
        <f>SUMIFS('2way'!$AD$3:$AD$7690,'2way'!$Q$3:$Q$7690,"="&amp;B30,'2way'!$Y$3:$Y$7690,"&lt;&gt;P") + SUMIFS('2way'!$AD$3:$AD$7690,'2way'!$R$3:$R$7690,"="&amp;D30,'2way'!$Y$3:$Y$7690,"&lt;&gt;P")</f>
        <v>-8.0000000000000284</v>
      </c>
      <c r="H30" s="79">
        <f t="shared" si="1"/>
        <v>-6.6666666666666905E-3</v>
      </c>
      <c r="I30">
        <f>SUMIFS('2way'!$Z$3:$Z$7690,'2way'!$Q$3:$Q$7690,"=" &amp;B30,'2way'!$Y$3:$Y$7690,"&lt;&gt;P") + SUMIFS('2way'!$Z$3:$Z$7690,'2way'!$R$3:$R$7690,"=" &amp;B30,'2way'!$Y$3:$Y$7690,"&lt;&gt;P")</f>
        <v>1200</v>
      </c>
      <c r="J30">
        <f>SUMIFS('2way'!$AF$3:$AF$7690,'2way'!$Q$3:$Q$7690,"="&amp;B30,'2way'!$Y$3:$Y$7690,"&lt;&gt;P") + SUMIFS('2way'!$AF$3:$AF$7690,'2way'!$R$3:$R$7690,"="&amp;B30,'2way'!$Y$3:$Y$7690,"&lt;&gt;P")</f>
        <v>-834</v>
      </c>
      <c r="K30" s="79">
        <f t="shared" si="2"/>
        <v>-0.69499999999999995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1200</v>
      </c>
      <c r="D31">
        <f>SUMIFS('2way'!$AB$3:$AB$7690,'2way'!$Q$3:$Q$7690,"="&amp;B31,'2way'!$Z$3:$Z$7690,"&lt;&gt;P") + SUMIFS('2way'!$AB$3:$AB$7690,'2way'!$R$3:$R$7690,"="&amp;B31,'2way'!$Z$3:$Z$7690,"&lt;&gt;P")</f>
        <v>-248</v>
      </c>
      <c r="E31" s="79">
        <f t="shared" si="0"/>
        <v>-0.20666666666666667</v>
      </c>
      <c r="F31">
        <f>SUMIFS('2way'!$Z$3:$Z$7690,'2way'!$Q$3:$Q$7690,"=" &amp;B31,'2way'!$Y$3:$Y$7690,"&lt;&gt;P") + SUMIFS('2way'!$Z$3:$Z$7690,'2way'!$R$3:$R$7690,"=" &amp;B31,'2way'!$Y$3:$Y$7690,"&lt;&gt;P")</f>
        <v>1200</v>
      </c>
      <c r="G31">
        <f>SUMIFS('2way'!$AD$3:$AD$7690,'2way'!$Q$3:$Q$7690,"="&amp;B31,'2way'!$Y$3:$Y$7690,"&lt;&gt;P") + SUMIFS('2way'!$AD$3:$AD$7690,'2way'!$R$3:$R$7690,"="&amp;D31,'2way'!$Y$3:$Y$7690,"&lt;&gt;P")</f>
        <v>-378</v>
      </c>
      <c r="H31" s="79">
        <f t="shared" si="1"/>
        <v>-0.315</v>
      </c>
      <c r="I31">
        <f>SUMIFS('2way'!$Z$3:$Z$7690,'2way'!$Q$3:$Q$7690,"=" &amp;B31,'2way'!$Y$3:$Y$7690,"&lt;&gt;P") + SUMIFS('2way'!$Z$3:$Z$7690,'2way'!$R$3:$R$7690,"=" &amp;B31,'2way'!$Y$3:$Y$7690,"&lt;&gt;P")</f>
        <v>1200</v>
      </c>
      <c r="J31">
        <f>SUMIFS('2way'!$AF$3:$AF$7690,'2way'!$Q$3:$Q$7690,"="&amp;B31,'2way'!$Y$3:$Y$7690,"&lt;&gt;P") + SUMIFS('2way'!$AF$3:$AF$7690,'2way'!$R$3:$R$7690,"="&amp;B31,'2way'!$Y$3:$Y$7690,"&lt;&gt;P")</f>
        <v>-552</v>
      </c>
      <c r="K31" s="79">
        <f t="shared" si="2"/>
        <v>-0.46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1200</v>
      </c>
      <c r="D32">
        <f>SUMIFS('2way'!$AB$3:$AB$7690,'2way'!$Q$3:$Q$7690,"="&amp;B32,'2way'!$Z$3:$Z$7690,"&lt;&gt;P") + SUMIFS('2way'!$AB$3:$AB$7690,'2way'!$R$3:$R$7690,"="&amp;B32,'2way'!$Z$3:$Z$7690,"&lt;&gt;P")</f>
        <v>-163</v>
      </c>
      <c r="E32" s="79">
        <f t="shared" si="0"/>
        <v>-0.13583333333333333</v>
      </c>
      <c r="F32">
        <f>SUMIFS('2way'!$Z$3:$Z$7690,'2way'!$Q$3:$Q$7690,"=" &amp;B32,'2way'!$Y$3:$Y$7690,"&lt;&gt;P") + SUMIFS('2way'!$Z$3:$Z$7690,'2way'!$R$3:$R$7690,"=" &amp;B32,'2way'!$Y$3:$Y$7690,"&lt;&gt;P")</f>
        <v>1200</v>
      </c>
      <c r="G32">
        <f>SUMIFS('2way'!$AD$3:$AD$7690,'2way'!$Q$3:$Q$7690,"="&amp;B32,'2way'!$Y$3:$Y$7690,"&lt;&gt;P") + SUMIFS('2way'!$AD$3:$AD$7690,'2way'!$R$3:$R$7690,"="&amp;D32,'2way'!$Y$3:$Y$7690,"&lt;&gt;P")</f>
        <v>-600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1200</v>
      </c>
      <c r="J32">
        <f>SUMIFS('2way'!$AF$3:$AF$7690,'2way'!$Q$3:$Q$7690,"="&amp;B32,'2way'!$Y$3:$Y$7690,"&lt;&gt;P") + SUMIFS('2way'!$AF$3:$AF$7690,'2way'!$R$3:$R$7690,"="&amp;B32,'2way'!$Y$3:$Y$7690,"&lt;&gt;P")</f>
        <v>-373</v>
      </c>
      <c r="K32" s="79">
        <f t="shared" si="2"/>
        <v>-0.31083333333333335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1200</v>
      </c>
      <c r="D33">
        <f>SUMIFS('2way'!$AB$3:$AB$7690,'2way'!$Q$3:$Q$7690,"="&amp;B33,'2way'!$Z$3:$Z$7690,"&lt;&gt;P") + SUMIFS('2way'!$AB$3:$AB$7690,'2way'!$R$3:$R$7690,"="&amp;B33,'2way'!$Z$3:$Z$7690,"&lt;&gt;P")</f>
        <v>-436</v>
      </c>
      <c r="E33" s="79">
        <f t="shared" si="0"/>
        <v>-0.36333333333333334</v>
      </c>
      <c r="F33">
        <f>SUMIFS('2way'!$Z$3:$Z$7690,'2way'!$Q$3:$Q$7690,"=" &amp;B33,'2way'!$Y$3:$Y$7690,"&lt;&gt;P") + SUMIFS('2way'!$Z$3:$Z$7690,'2way'!$R$3:$R$7690,"=" &amp;B33,'2way'!$Y$3:$Y$7690,"&lt;&gt;P")</f>
        <v>1200</v>
      </c>
      <c r="G33">
        <f>SUMIFS('2way'!$AD$3:$AD$7690,'2way'!$Q$3:$Q$7690,"="&amp;B33,'2way'!$Y$3:$Y$7690,"&lt;&gt;P") + SUMIFS('2way'!$AD$3:$AD$7690,'2way'!$R$3:$R$7690,"="&amp;D33,'2way'!$Y$3:$Y$7690,"&lt;&gt;P")</f>
        <v>-600</v>
      </c>
      <c r="H33" s="79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1200</v>
      </c>
      <c r="J33">
        <f>SUMIFS('2way'!$AF$3:$AF$7690,'2way'!$Q$3:$Q$7690,"="&amp;B33,'2way'!$Y$3:$Y$7690,"&lt;&gt;P") + SUMIFS('2way'!$AF$3:$AF$7690,'2way'!$R$3:$R$7690,"="&amp;B33,'2way'!$Y$3:$Y$7690,"&lt;&gt;P")</f>
        <v>-436</v>
      </c>
      <c r="K33" s="79">
        <f t="shared" si="2"/>
        <v>-0.36333333333333334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1200</v>
      </c>
      <c r="D34">
        <f>SUMIFS('2way'!$AB$3:$AB$7690,'2way'!$Q$3:$Q$7690,"="&amp;B34,'2way'!$Z$3:$Z$7690,"&lt;&gt;P") + SUMIFS('2way'!$AB$3:$AB$7690,'2way'!$R$3:$R$7690,"="&amp;B34,'2way'!$Z$3:$Z$7690,"&lt;&gt;P")</f>
        <v>-347</v>
      </c>
      <c r="E34" s="79">
        <f t="shared" si="0"/>
        <v>-0.28916666666666668</v>
      </c>
      <c r="F34">
        <f>SUMIFS('2way'!$Z$3:$Z$7690,'2way'!$Q$3:$Q$7690,"=" &amp;B34,'2way'!$Y$3:$Y$7690,"&lt;&gt;P") + SUMIFS('2way'!$Z$3:$Z$7690,'2way'!$R$3:$R$7690,"=" &amp;B34,'2way'!$Y$3:$Y$7690,"&lt;&gt;P")</f>
        <v>1200</v>
      </c>
      <c r="G34">
        <f>SUMIFS('2way'!$AD$3:$AD$7690,'2way'!$Q$3:$Q$7690,"="&amp;B34,'2way'!$Y$3:$Y$7690,"&lt;&gt;P") + SUMIFS('2way'!$AD$3:$AD$7690,'2way'!$R$3:$R$7690,"="&amp;D34,'2way'!$Y$3:$Y$7690,"&lt;&gt;P")</f>
        <v>-600</v>
      </c>
      <c r="H34" s="79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1200</v>
      </c>
      <c r="J34">
        <f>SUMIFS('2way'!$AF$3:$AF$7690,'2way'!$Q$3:$Q$7690,"="&amp;B34,'2way'!$Y$3:$Y$7690,"&lt;&gt;P") + SUMIFS('2way'!$AF$3:$AF$7690,'2way'!$R$3:$R$7690,"="&amp;B34,'2way'!$Y$3:$Y$7690,"&lt;&gt;P")</f>
        <v>-378</v>
      </c>
      <c r="K34" s="79">
        <f t="shared" si="2"/>
        <v>-0.315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1200</v>
      </c>
      <c r="D35">
        <f>SUMIFS('2way'!$AB$3:$AB$7690,'2way'!$Q$3:$Q$7690,"="&amp;B35,'2way'!$Z$3:$Z$7690,"&lt;&gt;P") + SUMIFS('2way'!$AB$3:$AB$7690,'2way'!$R$3:$R$7690,"="&amp;B35,'2way'!$Z$3:$Z$7690,"&lt;&gt;P")</f>
        <v>25</v>
      </c>
      <c r="E35" s="79">
        <f t="shared" si="0"/>
        <v>2.0833333333333332E-2</v>
      </c>
      <c r="F35">
        <f>SUMIFS('2way'!$Z$3:$Z$7690,'2way'!$Q$3:$Q$7690,"=" &amp;B35,'2way'!$Y$3:$Y$7690,"&lt;&gt;P") + SUMIFS('2way'!$Z$3:$Z$7690,'2way'!$R$3:$R$7690,"=" &amp;B35,'2way'!$Y$3:$Y$7690,"&lt;&gt;P")</f>
        <v>1200</v>
      </c>
      <c r="G35">
        <f>SUMIFS('2way'!$AD$3:$AD$7690,'2way'!$Q$3:$Q$7690,"="&amp;B35,'2way'!$Y$3:$Y$7690,"&lt;&gt;P") + SUMIFS('2way'!$AD$3:$AD$7690,'2way'!$R$3:$R$7690,"="&amp;D35,'2way'!$Y$3:$Y$7690,"&lt;&gt;P")</f>
        <v>-167</v>
      </c>
      <c r="H35" s="79">
        <f t="shared" si="1"/>
        <v>-0.13916666666666666</v>
      </c>
      <c r="I35">
        <f>SUMIFS('2way'!$Z$3:$Z$7690,'2way'!$Q$3:$Q$7690,"=" &amp;B35,'2way'!$Y$3:$Y$7690,"&lt;&gt;P") + SUMIFS('2way'!$Z$3:$Z$7690,'2way'!$R$3:$R$7690,"=" &amp;B35,'2way'!$Y$3:$Y$7690,"&lt;&gt;P")</f>
        <v>1200</v>
      </c>
      <c r="J35">
        <f>SUMIFS('2way'!$AF$3:$AF$7690,'2way'!$Q$3:$Q$7690,"="&amp;B35,'2way'!$Y$3:$Y$7690,"&lt;&gt;P") + SUMIFS('2way'!$AF$3:$AF$7690,'2way'!$R$3:$R$7690,"="&amp;B35,'2way'!$Y$3:$Y$7690,"&lt;&gt;P")</f>
        <v>-839</v>
      </c>
      <c r="K35" s="79">
        <f t="shared" si="2"/>
        <v>-0.69916666666666671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1200</v>
      </c>
      <c r="D36">
        <f>SUMIFS('2way'!$AB$3:$AB$7690,'2way'!$Q$3:$Q$7690,"="&amp;B36,'2way'!$Z$3:$Z$7690,"&lt;&gt;P") + SUMIFS('2way'!$AB$3:$AB$7690,'2way'!$R$3:$R$7690,"="&amp;B36,'2way'!$Z$3:$Z$7690,"&lt;&gt;P")</f>
        <v>35.999999999999972</v>
      </c>
      <c r="E36" s="79">
        <f t="shared" si="0"/>
        <v>2.9999999999999975E-2</v>
      </c>
      <c r="F36">
        <f>SUMIFS('2way'!$Z$3:$Z$7690,'2way'!$Q$3:$Q$7690,"=" &amp;B36,'2way'!$Y$3:$Y$7690,"&lt;&gt;P") + SUMIFS('2way'!$Z$3:$Z$7690,'2way'!$R$3:$R$7690,"=" &amp;B36,'2way'!$Y$3:$Y$7690,"&lt;&gt;P")</f>
        <v>1200</v>
      </c>
      <c r="G36">
        <f>SUMIFS('2way'!$AD$3:$AD$7690,'2way'!$Q$3:$Q$7690,"="&amp;B36,'2way'!$Y$3:$Y$7690,"&lt;&gt;P") + SUMIFS('2way'!$AD$3:$AD$7690,'2way'!$R$3:$R$7690,"="&amp;D36,'2way'!$Y$3:$Y$7690,"&lt;&gt;P")</f>
        <v>-600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1200</v>
      </c>
      <c r="J36">
        <f>SUMIFS('2way'!$AF$3:$AF$7690,'2way'!$Q$3:$Q$7690,"="&amp;B36,'2way'!$Y$3:$Y$7690,"&lt;&gt;P") + SUMIFS('2way'!$AF$3:$AF$7690,'2way'!$R$3:$R$7690,"="&amp;B36,'2way'!$Y$3:$Y$7690,"&lt;&gt;P")</f>
        <v>-50</v>
      </c>
      <c r="K36" s="79">
        <f t="shared" si="2"/>
        <v>-4.1666666666666664E-2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1200</v>
      </c>
      <c r="D37">
        <f>SUMIFS('2way'!$AB$3:$AB$7690,'2way'!$Q$3:$Q$7690,"="&amp;B37,'2way'!$Z$3:$Z$7690,"&lt;&gt;P") + SUMIFS('2way'!$AB$3:$AB$7690,'2way'!$R$3:$R$7690,"="&amp;B37,'2way'!$Z$3:$Z$7690,"&lt;&gt;P")</f>
        <v>-166</v>
      </c>
      <c r="E37" s="79">
        <f t="shared" si="0"/>
        <v>-0.13833333333333334</v>
      </c>
      <c r="F37">
        <f>SUMIFS('2way'!$Z$3:$Z$7690,'2way'!$Q$3:$Q$7690,"=" &amp;B37,'2way'!$Y$3:$Y$7690,"&lt;&gt;P") + SUMIFS('2way'!$Z$3:$Z$7690,'2way'!$R$3:$R$7690,"=" &amp;B37,'2way'!$Y$3:$Y$7690,"&lt;&gt;P")</f>
        <v>1200</v>
      </c>
      <c r="G37">
        <f>SUMIFS('2way'!$AD$3:$AD$7690,'2way'!$Q$3:$Q$7690,"="&amp;B37,'2way'!$Y$3:$Y$7690,"&lt;&gt;P") + SUMIFS('2way'!$AD$3:$AD$7690,'2way'!$R$3:$R$7690,"="&amp;D37,'2way'!$Y$3:$Y$7690,"&lt;&gt;P")</f>
        <v>-600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1200</v>
      </c>
      <c r="J37">
        <f>SUMIFS('2way'!$AF$3:$AF$7690,'2way'!$Q$3:$Q$7690,"="&amp;B37,'2way'!$Y$3:$Y$7690,"&lt;&gt;P") + SUMIFS('2way'!$AF$3:$AF$7690,'2way'!$R$3:$R$7690,"="&amp;B37,'2way'!$Y$3:$Y$7690,"&lt;&gt;P")</f>
        <v>-166</v>
      </c>
      <c r="K37" s="79">
        <f t="shared" si="2"/>
        <v>-0.13833333333333334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1200</v>
      </c>
      <c r="D38">
        <f>SUMIFS('2way'!$AB$3:$AB$7690,'2way'!$Q$3:$Q$7690,"="&amp;B38,'2way'!$Z$3:$Z$7690,"&lt;&gt;P") + SUMIFS('2way'!$AB$3:$AB$7690,'2way'!$R$3:$R$7690,"="&amp;B38,'2way'!$Z$3:$Z$7690,"&lt;&gt;P")</f>
        <v>51</v>
      </c>
      <c r="E38" s="79">
        <f t="shared" si="0"/>
        <v>4.2500000000000003E-2</v>
      </c>
      <c r="F38">
        <f>SUMIFS('2way'!$Z$3:$Z$7690,'2way'!$Q$3:$Q$7690,"=" &amp;B38,'2way'!$Y$3:$Y$7690,"&lt;&gt;P") + SUMIFS('2way'!$Z$3:$Z$7690,'2way'!$R$3:$R$7690,"=" &amp;B38,'2way'!$Y$3:$Y$7690,"&lt;&gt;P")</f>
        <v>1200</v>
      </c>
      <c r="G38">
        <f>SUMIFS('2way'!$AD$3:$AD$7690,'2way'!$Q$3:$Q$7690,"="&amp;B38,'2way'!$Y$3:$Y$7690,"&lt;&gt;P") + SUMIFS('2way'!$AD$3:$AD$7690,'2way'!$R$3:$R$7690,"="&amp;D38,'2way'!$Y$3:$Y$7690,"&lt;&gt;P")</f>
        <v>-600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1200</v>
      </c>
      <c r="J38">
        <f>SUMIFS('2way'!$AF$3:$AF$7690,'2way'!$Q$3:$Q$7690,"="&amp;B38,'2way'!$Y$3:$Y$7690,"&lt;&gt;P") + SUMIFS('2way'!$AF$3:$AF$7690,'2way'!$R$3:$R$7690,"="&amp;B38,'2way'!$Y$3:$Y$7690,"&lt;&gt;P")</f>
        <v>-171</v>
      </c>
      <c r="K38" s="79">
        <f t="shared" si="2"/>
        <v>-0.14249999999999999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1200</v>
      </c>
      <c r="D39">
        <f>SUMIFS('2way'!$AB$3:$AB$7690,'2way'!$Q$3:$Q$7690,"="&amp;B39,'2way'!$Z$3:$Z$7690,"&lt;&gt;P") + SUMIFS('2way'!$AB$3:$AB$7690,'2way'!$R$3:$R$7690,"="&amp;B39,'2way'!$Z$3:$Z$7690,"&lt;&gt;P")</f>
        <v>-583</v>
      </c>
      <c r="E39" s="79">
        <f t="shared" si="0"/>
        <v>-0.48583333333333334</v>
      </c>
      <c r="F39">
        <f>SUMIFS('2way'!$Z$3:$Z$7690,'2way'!$Q$3:$Q$7690,"=" &amp;B39,'2way'!$Y$3:$Y$7690,"&lt;&gt;P") + SUMIFS('2way'!$Z$3:$Z$7690,'2way'!$R$3:$R$7690,"=" &amp;B39,'2way'!$Y$3:$Y$7690,"&lt;&gt;P")</f>
        <v>1200</v>
      </c>
      <c r="G39">
        <f>SUMIFS('2way'!$AD$3:$AD$7690,'2way'!$Q$3:$Q$7690,"="&amp;B39,'2way'!$Y$3:$Y$7690,"&lt;&gt;P") + SUMIFS('2way'!$AD$3:$AD$7690,'2way'!$R$3:$R$7690,"="&amp;D39,'2way'!$Y$3:$Y$7690,"&lt;&gt;P")</f>
        <v>-600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1200</v>
      </c>
      <c r="J39">
        <f>SUMIFS('2way'!$AF$3:$AF$7690,'2way'!$Q$3:$Q$7690,"="&amp;B39,'2way'!$Y$3:$Y$7690,"&lt;&gt;P") + SUMIFS('2way'!$AF$3:$AF$7690,'2way'!$R$3:$R$7690,"="&amp;B39,'2way'!$Y$3:$Y$7690,"&lt;&gt;P")</f>
        <v>-523</v>
      </c>
      <c r="K39" s="79">
        <f t="shared" si="2"/>
        <v>-0.43583333333333335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1200</v>
      </c>
      <c r="D40">
        <f>SUMIFS('2way'!$AB$3:$AB$7690,'2way'!$Q$3:$Q$7690,"="&amp;B40,'2way'!$Z$3:$Z$7690,"&lt;&gt;P") + SUMIFS('2way'!$AB$3:$AB$7690,'2way'!$R$3:$R$7690,"="&amp;B40,'2way'!$Z$3:$Z$7690,"&lt;&gt;P")</f>
        <v>-142.00000000000003</v>
      </c>
      <c r="E40" s="79">
        <f t="shared" si="0"/>
        <v>-0.11833333333333336</v>
      </c>
      <c r="F40">
        <f>SUMIFS('2way'!$Z$3:$Z$7690,'2way'!$Q$3:$Q$7690,"=" &amp;B40,'2way'!$Y$3:$Y$7690,"&lt;&gt;P") + SUMIFS('2way'!$Z$3:$Z$7690,'2way'!$R$3:$R$7690,"=" &amp;B40,'2way'!$Y$3:$Y$7690,"&lt;&gt;P")</f>
        <v>1200</v>
      </c>
      <c r="G40">
        <f>SUMIFS('2way'!$AD$3:$AD$7690,'2way'!$Q$3:$Q$7690,"="&amp;B40,'2way'!$Y$3:$Y$7690,"&lt;&gt;P") + SUMIFS('2way'!$AD$3:$AD$7690,'2way'!$R$3:$R$7690,"="&amp;D40,'2way'!$Y$3:$Y$7690,"&lt;&gt;P")</f>
        <v>-600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1200</v>
      </c>
      <c r="J40">
        <f>SUMIFS('2way'!$AF$3:$AF$7690,'2way'!$Q$3:$Q$7690,"="&amp;B40,'2way'!$Y$3:$Y$7690,"&lt;&gt;P") + SUMIFS('2way'!$AF$3:$AF$7690,'2way'!$R$3:$R$7690,"="&amp;B40,'2way'!$Y$3:$Y$7690,"&lt;&gt;P")</f>
        <v>31.999999999999972</v>
      </c>
      <c r="K40" s="79">
        <f t="shared" si="2"/>
        <v>2.6666666666666644E-2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1200</v>
      </c>
      <c r="D41">
        <f>SUMIFS('2way'!$AB$3:$AB$7690,'2way'!$Q$3:$Q$7690,"="&amp;B41,'2way'!$Z$3:$Z$7690,"&lt;&gt;P") + SUMIFS('2way'!$AB$3:$AB$7690,'2way'!$R$3:$R$7690,"="&amp;B41,'2way'!$Z$3:$Z$7690,"&lt;&gt;P")</f>
        <v>366</v>
      </c>
      <c r="E41" s="79">
        <f t="shared" si="0"/>
        <v>0.30499999999999999</v>
      </c>
      <c r="F41">
        <f>SUMIFS('2way'!$Z$3:$Z$7690,'2way'!$Q$3:$Q$7690,"=" &amp;B41,'2way'!$Y$3:$Y$7690,"&lt;&gt;P") + SUMIFS('2way'!$Z$3:$Z$7690,'2way'!$R$3:$R$7690,"=" &amp;B41,'2way'!$Y$3:$Y$7690,"&lt;&gt;P")</f>
        <v>1200</v>
      </c>
      <c r="G41">
        <f>SUMIFS('2way'!$AD$3:$AD$7690,'2way'!$Q$3:$Q$7690,"="&amp;B41,'2way'!$Y$3:$Y$7690,"&lt;&gt;P") + SUMIFS('2way'!$AD$3:$AD$7690,'2way'!$R$3:$R$7690,"="&amp;D41,'2way'!$Y$3:$Y$7690,"&lt;&gt;P")</f>
        <v>-377</v>
      </c>
      <c r="H41" s="79">
        <f t="shared" si="1"/>
        <v>-0.31416666666666665</v>
      </c>
      <c r="I41">
        <f>SUMIFS('2way'!$Z$3:$Z$7690,'2way'!$Q$3:$Q$7690,"=" &amp;B41,'2way'!$Y$3:$Y$7690,"&lt;&gt;P") + SUMIFS('2way'!$Z$3:$Z$7690,'2way'!$R$3:$R$7690,"=" &amp;B41,'2way'!$Y$3:$Y$7690,"&lt;&gt;P")</f>
        <v>1200</v>
      </c>
      <c r="J41">
        <f>SUMIFS('2way'!$AF$3:$AF$7690,'2way'!$Q$3:$Q$7690,"="&amp;B41,'2way'!$Y$3:$Y$7690,"&lt;&gt;P") + SUMIFS('2way'!$AF$3:$AF$7690,'2way'!$R$3:$R$7690,"="&amp;B41,'2way'!$Y$3:$Y$7690,"&lt;&gt;P")</f>
        <v>143</v>
      </c>
      <c r="K41" s="79">
        <f t="shared" si="2"/>
        <v>0.11916666666666667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1200</v>
      </c>
      <c r="D42">
        <f>SUMIFS('2way'!$AB$3:$AB$7690,'2way'!$Q$3:$Q$7690,"="&amp;B42,'2way'!$Z$3:$Z$7690,"&lt;&gt;P") + SUMIFS('2way'!$AB$3:$AB$7690,'2way'!$R$3:$R$7690,"="&amp;B42,'2way'!$Z$3:$Z$7690,"&lt;&gt;P")</f>
        <v>217</v>
      </c>
      <c r="E42" s="79">
        <f t="shared" si="0"/>
        <v>0.18083333333333335</v>
      </c>
      <c r="F42">
        <f>SUMIFS('2way'!$Z$3:$Z$7690,'2way'!$Q$3:$Q$7690,"=" &amp;B42,'2way'!$Y$3:$Y$7690,"&lt;&gt;P") + SUMIFS('2way'!$Z$3:$Z$7690,'2way'!$R$3:$R$7690,"=" &amp;B42,'2way'!$Y$3:$Y$7690,"&lt;&gt;P")</f>
        <v>1200</v>
      </c>
      <c r="G42">
        <f>SUMIFS('2way'!$AD$3:$AD$7690,'2way'!$Q$3:$Q$7690,"="&amp;B42,'2way'!$Y$3:$Y$7690,"&lt;&gt;P") + SUMIFS('2way'!$AD$3:$AD$7690,'2way'!$R$3:$R$7690,"="&amp;D42,'2way'!$Y$3:$Y$7690,"&lt;&gt;P")</f>
        <v>-600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1200</v>
      </c>
      <c r="J42">
        <f>SUMIFS('2way'!$AF$3:$AF$7690,'2way'!$Q$3:$Q$7690,"="&amp;B42,'2way'!$Y$3:$Y$7690,"&lt;&gt;P") + SUMIFS('2way'!$AF$3:$AF$7690,'2way'!$R$3:$R$7690,"="&amp;B42,'2way'!$Y$3:$Y$7690,"&lt;&gt;P")</f>
        <v>304</v>
      </c>
      <c r="K42" s="79">
        <f t="shared" si="2"/>
        <v>0.25333333333333335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1200</v>
      </c>
      <c r="D43">
        <f>SUMIFS('2way'!$AB$3:$AB$7690,'2way'!$Q$3:$Q$7690,"="&amp;B43,'2way'!$Z$3:$Z$7690,"&lt;&gt;P") + SUMIFS('2way'!$AB$3:$AB$7690,'2way'!$R$3:$R$7690,"="&amp;B43,'2way'!$Z$3:$Z$7690,"&lt;&gt;P")</f>
        <v>-397</v>
      </c>
      <c r="E43" s="79">
        <f t="shared" si="0"/>
        <v>-0.33083333333333331</v>
      </c>
      <c r="F43">
        <f>SUMIFS('2way'!$Z$3:$Z$7690,'2way'!$Q$3:$Q$7690,"=" &amp;B43,'2way'!$Y$3:$Y$7690,"&lt;&gt;P") + SUMIFS('2way'!$Z$3:$Z$7690,'2way'!$R$3:$R$7690,"=" &amp;B43,'2way'!$Y$3:$Y$7690,"&lt;&gt;P")</f>
        <v>1200</v>
      </c>
      <c r="G43">
        <f>SUMIFS('2way'!$AD$3:$AD$7690,'2way'!$Q$3:$Q$7690,"="&amp;B43,'2way'!$Y$3:$Y$7690,"&lt;&gt;P") + SUMIFS('2way'!$AD$3:$AD$7690,'2way'!$R$3:$R$7690,"="&amp;D43,'2way'!$Y$3:$Y$7690,"&lt;&gt;P")</f>
        <v>-600</v>
      </c>
      <c r="H43" s="79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1200</v>
      </c>
      <c r="J43">
        <f>SUMIFS('2way'!$AF$3:$AF$7690,'2way'!$Q$3:$Q$7690,"="&amp;B43,'2way'!$Y$3:$Y$7690,"&lt;&gt;P") + SUMIFS('2way'!$AF$3:$AF$7690,'2way'!$R$3:$R$7690,"="&amp;B43,'2way'!$Y$3:$Y$7690,"&lt;&gt;P")</f>
        <v>-397</v>
      </c>
      <c r="K43" s="79">
        <f t="shared" si="2"/>
        <v>-0.33083333333333331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1200</v>
      </c>
      <c r="D44">
        <f>SUMIFS('2way'!$AB$3:$AB$7690,'2way'!$Q$3:$Q$7690,"="&amp;B44,'2way'!$Z$3:$Z$7690,"&lt;&gt;P") + SUMIFS('2way'!$AB$3:$AB$7690,'2way'!$R$3:$R$7690,"="&amp;B44,'2way'!$Z$3:$Z$7690,"&lt;&gt;P")</f>
        <v>-154</v>
      </c>
      <c r="E44" s="79">
        <f t="shared" si="0"/>
        <v>-0.12833333333333333</v>
      </c>
      <c r="F44">
        <f>SUMIFS('2way'!$Z$3:$Z$7690,'2way'!$Q$3:$Q$7690,"=" &amp;B44,'2way'!$Y$3:$Y$7690,"&lt;&gt;P") + SUMIFS('2way'!$Z$3:$Z$7690,'2way'!$R$3:$R$7690,"=" &amp;B44,'2way'!$Y$3:$Y$7690,"&lt;&gt;P")</f>
        <v>1200</v>
      </c>
      <c r="G44">
        <f>SUMIFS('2way'!$AD$3:$AD$7690,'2way'!$Q$3:$Q$7690,"="&amp;B44,'2way'!$Y$3:$Y$7690,"&lt;&gt;P") + SUMIFS('2way'!$AD$3:$AD$7690,'2way'!$R$3:$R$7690,"="&amp;D44,'2way'!$Y$3:$Y$7690,"&lt;&gt;P")</f>
        <v>27</v>
      </c>
      <c r="H44" s="79">
        <f t="shared" si="1"/>
        <v>2.2499999999999999E-2</v>
      </c>
      <c r="I44">
        <f>SUMIFS('2way'!$Z$3:$Z$7690,'2way'!$Q$3:$Q$7690,"=" &amp;B44,'2way'!$Y$3:$Y$7690,"&lt;&gt;P") + SUMIFS('2way'!$Z$3:$Z$7690,'2way'!$R$3:$R$7690,"=" &amp;B44,'2way'!$Y$3:$Y$7690,"&lt;&gt;P")</f>
        <v>1200</v>
      </c>
      <c r="J44">
        <f>SUMIFS('2way'!$AF$3:$AF$7690,'2way'!$Q$3:$Q$7690,"="&amp;B44,'2way'!$Y$3:$Y$7690,"&lt;&gt;P") + SUMIFS('2way'!$AF$3:$AF$7690,'2way'!$R$3:$R$7690,"="&amp;B44,'2way'!$Y$3:$Y$7690,"&lt;&gt;P")</f>
        <v>-836</v>
      </c>
      <c r="K44" s="79">
        <f t="shared" si="2"/>
        <v>-0.69666666666666666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1200</v>
      </c>
      <c r="D45">
        <f>SUMIFS('2way'!$AB$3:$AB$7690,'2way'!$Q$3:$Q$7690,"="&amp;B45,'2way'!$Z$3:$Z$7690,"&lt;&gt;P") + SUMIFS('2way'!$AB$3:$AB$7690,'2way'!$R$3:$R$7690,"="&amp;B45,'2way'!$Z$3:$Z$7690,"&lt;&gt;P")</f>
        <v>204</v>
      </c>
      <c r="E45" s="79">
        <f t="shared" si="0"/>
        <v>0.17</v>
      </c>
      <c r="F45">
        <f>SUMIFS('2way'!$Z$3:$Z$7690,'2way'!$Q$3:$Q$7690,"=" &amp;B45,'2way'!$Y$3:$Y$7690,"&lt;&gt;P") + SUMIFS('2way'!$Z$3:$Z$7690,'2way'!$R$3:$R$7690,"=" &amp;B45,'2way'!$Y$3:$Y$7690,"&lt;&gt;P")</f>
        <v>1200</v>
      </c>
      <c r="G45">
        <f>SUMIFS('2way'!$AD$3:$AD$7690,'2way'!$Q$3:$Q$7690,"="&amp;B45,'2way'!$Y$3:$Y$7690,"&lt;&gt;P") + SUMIFS('2way'!$AD$3:$AD$7690,'2way'!$R$3:$R$7690,"="&amp;D45,'2way'!$Y$3:$Y$7690,"&lt;&gt;P")</f>
        <v>-600</v>
      </c>
      <c r="H45" s="79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1200</v>
      </c>
      <c r="J45">
        <f>SUMIFS('2way'!$AF$3:$AF$7690,'2way'!$Q$3:$Q$7690,"="&amp;B45,'2way'!$Y$3:$Y$7690,"&lt;&gt;P") + SUMIFS('2way'!$AF$3:$AF$7690,'2way'!$R$3:$R$7690,"="&amp;B45,'2way'!$Y$3:$Y$7690,"&lt;&gt;P")</f>
        <v>-419</v>
      </c>
      <c r="K45" s="79">
        <f t="shared" si="2"/>
        <v>-0.34916666666666668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1200</v>
      </c>
      <c r="D46">
        <f>SUMIFS('2way'!$AB$3:$AB$7690,'2way'!$Q$3:$Q$7690,"="&amp;B46,'2way'!$Z$3:$Z$7690,"&lt;&gt;P") + SUMIFS('2way'!$AB$3:$AB$7690,'2way'!$R$3:$R$7690,"="&amp;B46,'2way'!$Z$3:$Z$7690,"&lt;&gt;P")</f>
        <v>-137</v>
      </c>
      <c r="E46" s="79">
        <f t="shared" si="0"/>
        <v>-0.11416666666666667</v>
      </c>
      <c r="F46">
        <f>SUMIFS('2way'!$Z$3:$Z$7690,'2way'!$Q$3:$Q$7690,"=" &amp;B46,'2way'!$Y$3:$Y$7690,"&lt;&gt;P") + SUMIFS('2way'!$Z$3:$Z$7690,'2way'!$R$3:$R$7690,"=" &amp;B46,'2way'!$Y$3:$Y$7690,"&lt;&gt;P")</f>
        <v>1200</v>
      </c>
      <c r="G46">
        <f>SUMIFS('2way'!$AD$3:$AD$7690,'2way'!$Q$3:$Q$7690,"="&amp;B46,'2way'!$Y$3:$Y$7690,"&lt;&gt;P") + SUMIFS('2way'!$AD$3:$AD$7690,'2way'!$R$3:$R$7690,"="&amp;D46,'2way'!$Y$3:$Y$7690,"&lt;&gt;P")</f>
        <v>-600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1200</v>
      </c>
      <c r="J46">
        <f>SUMIFS('2way'!$AF$3:$AF$7690,'2way'!$Q$3:$Q$7690,"="&amp;B46,'2way'!$Y$3:$Y$7690,"&lt;&gt;P") + SUMIFS('2way'!$AF$3:$AF$7690,'2way'!$R$3:$R$7690,"="&amp;B46,'2way'!$Y$3:$Y$7690,"&lt;&gt;P")</f>
        <v>-202</v>
      </c>
      <c r="K46" s="79">
        <f t="shared" si="2"/>
        <v>-0.16833333333333333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1300</v>
      </c>
      <c r="D47">
        <f>SUMIFS('2way'!$AB$3:$AB$7690,'2way'!$Q$3:$Q$7690,"="&amp;B47,'2way'!$Z$3:$Z$7690,"&lt;&gt;P") + SUMIFS('2way'!$AB$3:$AB$7690,'2way'!$R$3:$R$7690,"="&amp;B47,'2way'!$Z$3:$Z$7690,"&lt;&gt;P")</f>
        <v>243</v>
      </c>
      <c r="E47" s="79">
        <f t="shared" si="0"/>
        <v>0.18692307692307691</v>
      </c>
      <c r="F47">
        <f>SUMIFS('2way'!$Z$3:$Z$7690,'2way'!$Q$3:$Q$7690,"=" &amp;B47,'2way'!$Y$3:$Y$7690,"&lt;&gt;P") + SUMIFS('2way'!$Z$3:$Z$7690,'2way'!$R$3:$R$7690,"=" &amp;B47,'2way'!$Y$3:$Y$7690,"&lt;&gt;P")</f>
        <v>1300</v>
      </c>
      <c r="G47">
        <f>SUMIFS('2way'!$AD$3:$AD$7690,'2way'!$Q$3:$Q$7690,"="&amp;B47,'2way'!$Y$3:$Y$7690,"&lt;&gt;P") + SUMIFS('2way'!$AD$3:$AD$7690,'2way'!$R$3:$R$7690,"="&amp;D47,'2way'!$Y$3:$Y$7690,"&lt;&gt;P")</f>
        <v>-410</v>
      </c>
      <c r="H47" s="79">
        <f t="shared" si="1"/>
        <v>-0.31538461538461537</v>
      </c>
      <c r="I47">
        <f>SUMIFS('2way'!$Z$3:$Z$7690,'2way'!$Q$3:$Q$7690,"=" &amp;B47,'2way'!$Y$3:$Y$7690,"&lt;&gt;P") + SUMIFS('2way'!$Z$3:$Z$7690,'2way'!$R$3:$R$7690,"=" &amp;B47,'2way'!$Y$3:$Y$7690,"&lt;&gt;P")</f>
        <v>1300</v>
      </c>
      <c r="J47">
        <f>SUMIFS('2way'!$AF$3:$AF$7690,'2way'!$Q$3:$Q$7690,"="&amp;B47,'2way'!$Y$3:$Y$7690,"&lt;&gt;P") + SUMIFS('2way'!$AF$3:$AF$7690,'2way'!$R$3:$R$7690,"="&amp;B47,'2way'!$Y$3:$Y$7690,"&lt;&gt;P")</f>
        <v>-357</v>
      </c>
      <c r="K47" s="79">
        <f t="shared" si="2"/>
        <v>-0.27461538461538459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1100</v>
      </c>
      <c r="D48">
        <f>SUMIFS('2way'!$AB$3:$AB$7690,'2way'!$Q$3:$Q$7690,"="&amp;B48,'2way'!$Z$3:$Z$7690,"&lt;&gt;P") + SUMIFS('2way'!$AB$3:$AB$7690,'2way'!$R$3:$R$7690,"="&amp;B48,'2way'!$Z$3:$Z$7690,"&lt;&gt;P")</f>
        <v>56</v>
      </c>
      <c r="E48" s="79">
        <f t="shared" si="0"/>
        <v>5.0909090909090911E-2</v>
      </c>
      <c r="F48">
        <f>SUMIFS('2way'!$Z$3:$Z$7690,'2way'!$Q$3:$Q$7690,"=" &amp;B48,'2way'!$Y$3:$Y$7690,"&lt;&gt;P") + SUMIFS('2way'!$Z$3:$Z$7690,'2way'!$R$3:$R$7690,"=" &amp;B48,'2way'!$Y$3:$Y$7690,"&lt;&gt;P")</f>
        <v>1100</v>
      </c>
      <c r="G48">
        <f>SUMIFS('2way'!$AD$3:$AD$7690,'2way'!$Q$3:$Q$7690,"="&amp;B48,'2way'!$Y$3:$Y$7690,"&lt;&gt;P") + SUMIFS('2way'!$AD$3:$AD$7690,'2way'!$R$3:$R$7690,"="&amp;D48,'2way'!$Y$3:$Y$7690,"&lt;&gt;P")</f>
        <v>-700</v>
      </c>
      <c r="H48" s="79">
        <f t="shared" si="1"/>
        <v>-0.63636363636363635</v>
      </c>
      <c r="I48">
        <f>SUMIFS('2way'!$Z$3:$Z$7690,'2way'!$Q$3:$Q$7690,"=" &amp;B48,'2way'!$Y$3:$Y$7690,"&lt;&gt;P") + SUMIFS('2way'!$Z$3:$Z$7690,'2way'!$R$3:$R$7690,"=" &amp;B48,'2way'!$Y$3:$Y$7690,"&lt;&gt;P")</f>
        <v>1100</v>
      </c>
      <c r="J48">
        <f>SUMIFS('2way'!$AF$3:$AF$7690,'2way'!$Q$3:$Q$7690,"="&amp;B48,'2way'!$Y$3:$Y$7690,"&lt;&gt;P") + SUMIFS('2way'!$AF$3:$AF$7690,'2way'!$R$3:$R$7690,"="&amp;B48,'2way'!$Y$3:$Y$7690,"&lt;&gt;P")</f>
        <v>-730</v>
      </c>
      <c r="K48" s="79">
        <f t="shared" si="2"/>
        <v>-0.66363636363636369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1200</v>
      </c>
      <c r="D49">
        <f>SUMIFS('2way'!$AB$3:$AB$7690,'2way'!$Q$3:$Q$7690,"="&amp;B49,'2way'!$Z$3:$Z$7690,"&lt;&gt;P") + SUMIFS('2way'!$AB$3:$AB$7690,'2way'!$R$3:$R$7690,"="&amp;B49,'2way'!$Z$3:$Z$7690,"&lt;&gt;P")</f>
        <v>332</v>
      </c>
      <c r="E49" s="79">
        <f t="shared" si="0"/>
        <v>0.27666666666666667</v>
      </c>
      <c r="F49">
        <f>SUMIFS('2way'!$Z$3:$Z$7690,'2way'!$Q$3:$Q$7690,"=" &amp;B49,'2way'!$Y$3:$Y$7690,"&lt;&gt;P") + SUMIFS('2way'!$Z$3:$Z$7690,'2way'!$R$3:$R$7690,"=" &amp;B49,'2way'!$Y$3:$Y$7690,"&lt;&gt;P")</f>
        <v>1200</v>
      </c>
      <c r="G49">
        <f>SUMIFS('2way'!$AD$3:$AD$7690,'2way'!$Q$3:$Q$7690,"="&amp;B49,'2way'!$Y$3:$Y$7690,"&lt;&gt;P") + SUMIFS('2way'!$AD$3:$AD$7690,'2way'!$R$3:$R$7690,"="&amp;D49,'2way'!$Y$3:$Y$7690,"&lt;&gt;P")</f>
        <v>-83</v>
      </c>
      <c r="H49" s="79">
        <f t="shared" si="1"/>
        <v>-6.9166666666666668E-2</v>
      </c>
      <c r="I49">
        <f>SUMIFS('2way'!$Z$3:$Z$7690,'2way'!$Q$3:$Q$7690,"=" &amp;B49,'2way'!$Y$3:$Y$7690,"&lt;&gt;P") + SUMIFS('2way'!$Z$3:$Z$7690,'2way'!$R$3:$R$7690,"=" &amp;B49,'2way'!$Y$3:$Y$7690,"&lt;&gt;P")</f>
        <v>1200</v>
      </c>
      <c r="J49">
        <f>SUMIFS('2way'!$AF$3:$AF$7690,'2way'!$Q$3:$Q$7690,"="&amp;B49,'2way'!$Y$3:$Y$7690,"&lt;&gt;P") + SUMIFS('2way'!$AF$3:$AF$7690,'2way'!$R$3:$R$7690,"="&amp;B49,'2way'!$Y$3:$Y$7690,"&lt;&gt;P")</f>
        <v>-291</v>
      </c>
      <c r="K49" s="79">
        <f t="shared" si="2"/>
        <v>-0.24249999999999999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1100</v>
      </c>
      <c r="D50">
        <f>SUMIFS('2way'!$AB$3:$AB$7690,'2way'!$Q$3:$Q$7690,"="&amp;B50,'2way'!$Z$3:$Z$7690,"&lt;&gt;P") + SUMIFS('2way'!$AB$3:$AB$7690,'2way'!$R$3:$R$7690,"="&amp;B50,'2way'!$Z$3:$Z$7690,"&lt;&gt;P")</f>
        <v>-116</v>
      </c>
      <c r="E50" s="79">
        <f t="shared" si="0"/>
        <v>-0.10545454545454545</v>
      </c>
      <c r="F50">
        <f>SUMIFS('2way'!$Z$3:$Z$7690,'2way'!$Q$3:$Q$7690,"=" &amp;B50,'2way'!$Y$3:$Y$7690,"&lt;&gt;P") + SUMIFS('2way'!$Z$3:$Z$7690,'2way'!$R$3:$R$7690,"=" &amp;B50,'2way'!$Y$3:$Y$7690,"&lt;&gt;P")</f>
        <v>1100</v>
      </c>
      <c r="G50">
        <f>SUMIFS('2way'!$AD$3:$AD$7690,'2way'!$Q$3:$Q$7690,"="&amp;B50,'2way'!$Y$3:$Y$7690,"&lt;&gt;P") + SUMIFS('2way'!$AD$3:$AD$7690,'2way'!$R$3:$R$7690,"="&amp;D50,'2way'!$Y$3:$Y$7690,"&lt;&gt;P")</f>
        <v>-101</v>
      </c>
      <c r="H50" s="79">
        <f t="shared" si="1"/>
        <v>-9.1818181818181813E-2</v>
      </c>
      <c r="I50">
        <f>SUMIFS('2way'!$Z$3:$Z$7690,'2way'!$Q$3:$Q$7690,"=" &amp;B50,'2way'!$Y$3:$Y$7690,"&lt;&gt;P") + SUMIFS('2way'!$Z$3:$Z$7690,'2way'!$R$3:$R$7690,"=" &amp;B50,'2way'!$Y$3:$Y$7690,"&lt;&gt;P")</f>
        <v>1100</v>
      </c>
      <c r="J50">
        <f>SUMIFS('2way'!$AF$3:$AF$7690,'2way'!$Q$3:$Q$7690,"="&amp;B50,'2way'!$Y$3:$Y$7690,"&lt;&gt;P") + SUMIFS('2way'!$AF$3:$AF$7690,'2way'!$R$3:$R$7690,"="&amp;B50,'2way'!$Y$3:$Y$7690,"&lt;&gt;P")</f>
        <v>-912</v>
      </c>
      <c r="K50" s="79">
        <f t="shared" si="2"/>
        <v>-0.8290909090909091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1100</v>
      </c>
      <c r="D51">
        <f>SUMIFS('2way'!$AB$3:$AB$7690,'2way'!$Q$3:$Q$7690,"="&amp;B51,'2way'!$Z$3:$Z$7690,"&lt;&gt;P") + SUMIFS('2way'!$AB$3:$AB$7690,'2way'!$R$3:$R$7690,"="&amp;B51,'2way'!$Z$3:$Z$7690,"&lt;&gt;P")</f>
        <v>-729</v>
      </c>
      <c r="E51" s="79">
        <f t="shared" si="0"/>
        <v>-0.66272727272727272</v>
      </c>
      <c r="F51">
        <f>SUMIFS('2way'!$Z$3:$Z$7690,'2way'!$Q$3:$Q$7690,"=" &amp;B51,'2way'!$Y$3:$Y$7690,"&lt;&gt;P") + SUMIFS('2way'!$Z$3:$Z$7690,'2way'!$R$3:$R$7690,"=" &amp;B51,'2way'!$Y$3:$Y$7690,"&lt;&gt;P")</f>
        <v>1100</v>
      </c>
      <c r="G51">
        <f>SUMIFS('2way'!$AD$3:$AD$7690,'2way'!$Q$3:$Q$7690,"="&amp;B51,'2way'!$Y$3:$Y$7690,"&lt;&gt;P") + SUMIFS('2way'!$AD$3:$AD$7690,'2way'!$R$3:$R$7690,"="&amp;D51,'2way'!$Y$3:$Y$7690,"&lt;&gt;P")</f>
        <v>-500</v>
      </c>
      <c r="H51" s="79">
        <f t="shared" si="1"/>
        <v>-0.45454545454545453</v>
      </c>
      <c r="I51">
        <f>SUMIFS('2way'!$Z$3:$Z$7690,'2way'!$Q$3:$Q$7690,"=" &amp;B51,'2way'!$Y$3:$Y$7690,"&lt;&gt;P") + SUMIFS('2way'!$Z$3:$Z$7690,'2way'!$R$3:$R$7690,"=" &amp;B51,'2way'!$Y$3:$Y$7690,"&lt;&gt;P")</f>
        <v>1100</v>
      </c>
      <c r="J51">
        <f>SUMIFS('2way'!$AF$3:$AF$7690,'2way'!$Q$3:$Q$7690,"="&amp;B51,'2way'!$Y$3:$Y$7690,"&lt;&gt;P") + SUMIFS('2way'!$AF$3:$AF$7690,'2way'!$R$3:$R$7690,"="&amp;B51,'2way'!$Y$3:$Y$7690,"&lt;&gt;P")</f>
        <v>-763</v>
      </c>
      <c r="K51" s="79">
        <f t="shared" si="2"/>
        <v>-0.69363636363636361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1300</v>
      </c>
      <c r="D52">
        <f>SUMIFS('2way'!$AB$3:$AB$7690,'2way'!$Q$3:$Q$7690,"="&amp;B52,'2way'!$Z$3:$Z$7690,"&lt;&gt;P") + SUMIFS('2way'!$AB$3:$AB$7690,'2way'!$R$3:$R$7690,"="&amp;B52,'2way'!$Z$3:$Z$7690,"&lt;&gt;P")</f>
        <v>280</v>
      </c>
      <c r="E52" s="79">
        <f t="shared" si="0"/>
        <v>0.2153846153846154</v>
      </c>
      <c r="F52">
        <f>SUMIFS('2way'!$Z$3:$Z$7690,'2way'!$Q$3:$Q$7690,"=" &amp;B52,'2way'!$Y$3:$Y$7690,"&lt;&gt;P") + SUMIFS('2way'!$Z$3:$Z$7690,'2way'!$R$3:$R$7690,"=" &amp;B52,'2way'!$Y$3:$Y$7690,"&lt;&gt;P")</f>
        <v>1300</v>
      </c>
      <c r="G52">
        <f>SUMIFS('2way'!$AD$3:$AD$7690,'2way'!$Q$3:$Q$7690,"="&amp;B52,'2way'!$Y$3:$Y$7690,"&lt;&gt;P") + SUMIFS('2way'!$AD$3:$AD$7690,'2way'!$R$3:$R$7690,"="&amp;D52,'2way'!$Y$3:$Y$7690,"&lt;&gt;P")</f>
        <v>-207.00000000000003</v>
      </c>
      <c r="H52" s="79">
        <f t="shared" si="1"/>
        <v>-0.15923076923076926</v>
      </c>
      <c r="I52">
        <f>SUMIFS('2way'!$Z$3:$Z$7690,'2way'!$Q$3:$Q$7690,"=" &amp;B52,'2way'!$Y$3:$Y$7690,"&lt;&gt;P") + SUMIFS('2way'!$Z$3:$Z$7690,'2way'!$R$3:$R$7690,"=" &amp;B52,'2way'!$Y$3:$Y$7690,"&lt;&gt;P")</f>
        <v>1300</v>
      </c>
      <c r="J52">
        <f>SUMIFS('2way'!$AF$3:$AF$7690,'2way'!$Q$3:$Q$7690,"="&amp;B52,'2way'!$Y$3:$Y$7690,"&lt;&gt;P") + SUMIFS('2way'!$AF$3:$AF$7690,'2way'!$R$3:$R$7690,"="&amp;B52,'2way'!$Y$3:$Y$7690,"&lt;&gt;P")</f>
        <v>-169</v>
      </c>
      <c r="K52" s="79">
        <f t="shared" si="2"/>
        <v>-0.13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1200</v>
      </c>
      <c r="D53">
        <f>SUMIFS('2way'!$AB$3:$AB$7690,'2way'!$Q$3:$Q$7690,"="&amp;B53,'2way'!$Z$3:$Z$7690,"&lt;&gt;P") + SUMIFS('2way'!$AB$3:$AB$7690,'2way'!$R$3:$R$7690,"="&amp;B53,'2way'!$Z$3:$Z$7690,"&lt;&gt;P")</f>
        <v>-379</v>
      </c>
      <c r="E53" s="79">
        <f t="shared" si="0"/>
        <v>-0.31583333333333335</v>
      </c>
      <c r="F53">
        <f>SUMIFS('2way'!$Z$3:$Z$7690,'2way'!$Q$3:$Q$7690,"=" &amp;B53,'2way'!$Y$3:$Y$7690,"&lt;&gt;P") + SUMIFS('2way'!$Z$3:$Z$7690,'2way'!$R$3:$R$7690,"=" &amp;B53,'2way'!$Y$3:$Y$7690,"&lt;&gt;P")</f>
        <v>1200</v>
      </c>
      <c r="G53">
        <f>SUMIFS('2way'!$AD$3:$AD$7690,'2way'!$Q$3:$Q$7690,"="&amp;B53,'2way'!$Y$3:$Y$7690,"&lt;&gt;P") + SUMIFS('2way'!$AD$3:$AD$7690,'2way'!$R$3:$R$7690,"="&amp;D53,'2way'!$Y$3:$Y$7690,"&lt;&gt;P")</f>
        <v>-700</v>
      </c>
      <c r="H53" s="79">
        <f t="shared" si="1"/>
        <v>-0.58333333333333337</v>
      </c>
      <c r="I53">
        <f>SUMIFS('2way'!$Z$3:$Z$7690,'2way'!$Q$3:$Q$7690,"=" &amp;B53,'2way'!$Y$3:$Y$7690,"&lt;&gt;P") + SUMIFS('2way'!$Z$3:$Z$7690,'2way'!$R$3:$R$7690,"=" &amp;B53,'2way'!$Y$3:$Y$7690,"&lt;&gt;P")</f>
        <v>1200</v>
      </c>
      <c r="J53">
        <f>SUMIFS('2way'!$AF$3:$AF$7690,'2way'!$Q$3:$Q$7690,"="&amp;B53,'2way'!$Y$3:$Y$7690,"&lt;&gt;P") + SUMIFS('2way'!$AF$3:$AF$7690,'2way'!$R$3:$R$7690,"="&amp;B53,'2way'!$Y$3:$Y$7690,"&lt;&gt;P")</f>
        <v>-842</v>
      </c>
      <c r="K53" s="79">
        <f t="shared" si="2"/>
        <v>-0.70166666666666666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1200</v>
      </c>
      <c r="D54">
        <f>SUMIFS('2way'!$AB$3:$AB$7690,'2way'!$Q$3:$Q$7690,"="&amp;B54,'2way'!$Z$3:$Z$7690,"&lt;&gt;P") + SUMIFS('2way'!$AB$3:$AB$7690,'2way'!$R$3:$R$7690,"="&amp;B54,'2way'!$Z$3:$Z$7690,"&lt;&gt;P")</f>
        <v>797</v>
      </c>
      <c r="E54" s="79">
        <f t="shared" si="0"/>
        <v>0.66416666666666668</v>
      </c>
      <c r="F54">
        <f>SUMIFS('2way'!$Z$3:$Z$7690,'2way'!$Q$3:$Q$7690,"=" &amp;B54,'2way'!$Y$3:$Y$7690,"&lt;&gt;P") + SUMIFS('2way'!$Z$3:$Z$7690,'2way'!$R$3:$R$7690,"=" &amp;B54,'2way'!$Y$3:$Y$7690,"&lt;&gt;P")</f>
        <v>1200</v>
      </c>
      <c r="G54">
        <f>SUMIFS('2way'!$AD$3:$AD$7690,'2way'!$Q$3:$Q$7690,"="&amp;B54,'2way'!$Y$3:$Y$7690,"&lt;&gt;P") + SUMIFS('2way'!$AD$3:$AD$7690,'2way'!$R$3:$R$7690,"="&amp;D54,'2way'!$Y$3:$Y$7690,"&lt;&gt;P")</f>
        <v>-52</v>
      </c>
      <c r="H54" s="79">
        <f t="shared" si="1"/>
        <v>-4.3333333333333335E-2</v>
      </c>
      <c r="I54">
        <f>SUMIFS('2way'!$Z$3:$Z$7690,'2way'!$Q$3:$Q$7690,"=" &amp;B54,'2way'!$Y$3:$Y$7690,"&lt;&gt;P") + SUMIFS('2way'!$Z$3:$Z$7690,'2way'!$R$3:$R$7690,"=" &amp;B54,'2way'!$Y$3:$Y$7690,"&lt;&gt;P")</f>
        <v>1200</v>
      </c>
      <c r="J54">
        <f>SUMIFS('2way'!$AF$3:$AF$7690,'2way'!$Q$3:$Q$7690,"="&amp;B54,'2way'!$Y$3:$Y$7690,"&lt;&gt;P") + SUMIFS('2way'!$AF$3:$AF$7690,'2way'!$R$3:$R$7690,"="&amp;B54,'2way'!$Y$3:$Y$7690,"&lt;&gt;P")</f>
        <v>-272</v>
      </c>
      <c r="K54" s="79">
        <f t="shared" si="2"/>
        <v>-0.22666666666666666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1300</v>
      </c>
      <c r="D55">
        <f>SUMIFS('2way'!$AB$3:$AB$7690,'2way'!$Q$3:$Q$7690,"="&amp;B55,'2way'!$Z$3:$Z$7690,"&lt;&gt;P") + SUMIFS('2way'!$AB$3:$AB$7690,'2way'!$R$3:$R$7690,"="&amp;B55,'2way'!$Z$3:$Z$7690,"&lt;&gt;P")</f>
        <v>301</v>
      </c>
      <c r="E55" s="79">
        <f t="shared" si="0"/>
        <v>0.23153846153846153</v>
      </c>
      <c r="F55">
        <f>SUMIFS('2way'!$Z$3:$Z$7690,'2way'!$Q$3:$Q$7690,"=" &amp;B55,'2way'!$Y$3:$Y$7690,"&lt;&gt;P") + SUMIFS('2way'!$Z$3:$Z$7690,'2way'!$R$3:$R$7690,"=" &amp;B55,'2way'!$Y$3:$Y$7690,"&lt;&gt;P")</f>
        <v>1300</v>
      </c>
      <c r="G55">
        <f>SUMIFS('2way'!$AD$3:$AD$7690,'2way'!$Q$3:$Q$7690,"="&amp;B55,'2way'!$Y$3:$Y$7690,"&lt;&gt;P") + SUMIFS('2way'!$AD$3:$AD$7690,'2way'!$R$3:$R$7690,"="&amp;D55,'2way'!$Y$3:$Y$7690,"&lt;&gt;P")</f>
        <v>-250</v>
      </c>
      <c r="H55" s="79">
        <f t="shared" si="1"/>
        <v>-0.19230769230769232</v>
      </c>
      <c r="I55">
        <f>SUMIFS('2way'!$Z$3:$Z$7690,'2way'!$Q$3:$Q$7690,"=" &amp;B55,'2way'!$Y$3:$Y$7690,"&lt;&gt;P") + SUMIFS('2way'!$Z$3:$Z$7690,'2way'!$R$3:$R$7690,"=" &amp;B55,'2way'!$Y$3:$Y$7690,"&lt;&gt;P")</f>
        <v>1300</v>
      </c>
      <c r="J55">
        <f>SUMIFS('2way'!$AF$3:$AF$7690,'2way'!$Q$3:$Q$7690,"="&amp;B55,'2way'!$Y$3:$Y$7690,"&lt;&gt;P") + SUMIFS('2way'!$AF$3:$AF$7690,'2way'!$R$3:$R$7690,"="&amp;B55,'2way'!$Y$3:$Y$7690,"&lt;&gt;P")</f>
        <v>-99</v>
      </c>
      <c r="K55" s="79">
        <f t="shared" si="2"/>
        <v>-7.6153846153846155E-2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1100</v>
      </c>
      <c r="D56">
        <f>SUMIFS('2way'!$AB$3:$AB$7690,'2way'!$Q$3:$Q$7690,"="&amp;B56,'2way'!$Z$3:$Z$7690,"&lt;&gt;P") + SUMIFS('2way'!$AB$3:$AB$7690,'2way'!$R$3:$R$7690,"="&amp;B56,'2way'!$Z$3:$Z$7690,"&lt;&gt;P")</f>
        <v>-700</v>
      </c>
      <c r="E56" s="79">
        <f t="shared" si="0"/>
        <v>-0.63636363636363635</v>
      </c>
      <c r="F56">
        <f>SUMIFS('2way'!$Z$3:$Z$7690,'2way'!$Q$3:$Q$7690,"=" &amp;B56,'2way'!$Y$3:$Y$7690,"&lt;&gt;P") + SUMIFS('2way'!$Z$3:$Z$7690,'2way'!$R$3:$R$7690,"=" &amp;B56,'2way'!$Y$3:$Y$7690,"&lt;&gt;P")</f>
        <v>1100</v>
      </c>
      <c r="G56">
        <f>SUMIFS('2way'!$AD$3:$AD$7690,'2way'!$Q$3:$Q$7690,"="&amp;B56,'2way'!$Y$3:$Y$7690,"&lt;&gt;P") + SUMIFS('2way'!$AD$3:$AD$7690,'2way'!$R$3:$R$7690,"="&amp;D56,'2way'!$Y$3:$Y$7690,"&lt;&gt;P")</f>
        <v>-396</v>
      </c>
      <c r="H56" s="79">
        <f t="shared" si="1"/>
        <v>-0.36</v>
      </c>
      <c r="I56">
        <f>SUMIFS('2way'!$Z$3:$Z$7690,'2way'!$Q$3:$Q$7690,"=" &amp;B56,'2way'!$Y$3:$Y$7690,"&lt;&gt;P") + SUMIFS('2way'!$Z$3:$Z$7690,'2way'!$R$3:$R$7690,"=" &amp;B56,'2way'!$Y$3:$Y$7690,"&lt;&gt;P")</f>
        <v>1100</v>
      </c>
      <c r="J56">
        <f>SUMIFS('2way'!$AF$3:$AF$7690,'2way'!$Q$3:$Q$7690,"="&amp;B56,'2way'!$Y$3:$Y$7690,"&lt;&gt;P") + SUMIFS('2way'!$AF$3:$AF$7690,'2way'!$R$3:$R$7690,"="&amp;B56,'2way'!$Y$3:$Y$7690,"&lt;&gt;P")</f>
        <v>-904</v>
      </c>
      <c r="K56" s="79">
        <f t="shared" si="2"/>
        <v>-0.82181818181818178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1200</v>
      </c>
      <c r="D57">
        <f>SUMIFS('2way'!$AB$3:$AB$7690,'2way'!$Q$3:$Q$7690,"="&amp;B57,'2way'!$Z$3:$Z$7690,"&lt;&gt;P") + SUMIFS('2way'!$AB$3:$AB$7690,'2way'!$R$3:$R$7690,"="&amp;B57,'2way'!$Z$3:$Z$7690,"&lt;&gt;P")</f>
        <v>-150.99999999999997</v>
      </c>
      <c r="E57" s="79">
        <f t="shared" si="0"/>
        <v>-0.1258333333333333</v>
      </c>
      <c r="F57">
        <f>SUMIFS('2way'!$Z$3:$Z$7690,'2way'!$Q$3:$Q$7690,"=" &amp;B57,'2way'!$Y$3:$Y$7690,"&lt;&gt;P") + SUMIFS('2way'!$Z$3:$Z$7690,'2way'!$R$3:$R$7690,"=" &amp;B57,'2way'!$Y$3:$Y$7690,"&lt;&gt;P")</f>
        <v>1200</v>
      </c>
      <c r="G57">
        <f>SUMIFS('2way'!$AD$3:$AD$7690,'2way'!$Q$3:$Q$7690,"="&amp;B57,'2way'!$Y$3:$Y$7690,"&lt;&gt;P") + SUMIFS('2way'!$AD$3:$AD$7690,'2way'!$R$3:$R$7690,"="&amp;D57,'2way'!$Y$3:$Y$7690,"&lt;&gt;P")</f>
        <v>-500</v>
      </c>
      <c r="H57" s="79">
        <f t="shared" si="1"/>
        <v>-0.41666666666666669</v>
      </c>
      <c r="I57">
        <f>SUMIFS('2way'!$Z$3:$Z$7690,'2way'!$Q$3:$Q$7690,"=" &amp;B57,'2way'!$Y$3:$Y$7690,"&lt;&gt;P") + SUMIFS('2way'!$Z$3:$Z$7690,'2way'!$R$3:$R$7690,"=" &amp;B57,'2way'!$Y$3:$Y$7690,"&lt;&gt;P")</f>
        <v>1200</v>
      </c>
      <c r="J57">
        <f>SUMIFS('2way'!$AF$3:$AF$7690,'2way'!$Q$3:$Q$7690,"="&amp;B57,'2way'!$Y$3:$Y$7690,"&lt;&gt;P") + SUMIFS('2way'!$AF$3:$AF$7690,'2way'!$R$3:$R$7690,"="&amp;B57,'2way'!$Y$3:$Y$7690,"&lt;&gt;P")</f>
        <v>-814</v>
      </c>
      <c r="K57" s="79">
        <f t="shared" si="2"/>
        <v>-0.67833333333333334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1200</v>
      </c>
      <c r="D58">
        <f>SUMIFS('2way'!$AB$3:$AB$7690,'2way'!$Q$3:$Q$7690,"="&amp;B58,'2way'!$Z$3:$Z$7690,"&lt;&gt;P") + SUMIFS('2way'!$AB$3:$AB$7690,'2way'!$R$3:$R$7690,"="&amp;B58,'2way'!$Z$3:$Z$7690,"&lt;&gt;P")</f>
        <v>-394</v>
      </c>
      <c r="E58" s="79">
        <f t="shared" si="0"/>
        <v>-0.32833333333333331</v>
      </c>
      <c r="F58">
        <f>SUMIFS('2way'!$Z$3:$Z$7690,'2way'!$Q$3:$Q$7690,"=" &amp;B58,'2way'!$Y$3:$Y$7690,"&lt;&gt;P") + SUMIFS('2way'!$Z$3:$Z$7690,'2way'!$R$3:$R$7690,"=" &amp;B58,'2way'!$Y$3:$Y$7690,"&lt;&gt;P")</f>
        <v>1200</v>
      </c>
      <c r="G58">
        <f>SUMIFS('2way'!$AD$3:$AD$7690,'2way'!$Q$3:$Q$7690,"="&amp;B58,'2way'!$Y$3:$Y$7690,"&lt;&gt;P") + SUMIFS('2way'!$AD$3:$AD$7690,'2way'!$R$3:$R$7690,"="&amp;D58,'2way'!$Y$3:$Y$7690,"&lt;&gt;P")</f>
        <v>17.999999999999972</v>
      </c>
      <c r="H58" s="79">
        <f t="shared" si="1"/>
        <v>1.4999999999999977E-2</v>
      </c>
      <c r="I58">
        <f>SUMIFS('2way'!$Z$3:$Z$7690,'2way'!$Q$3:$Q$7690,"=" &amp;B58,'2way'!$Y$3:$Y$7690,"&lt;&gt;P") + SUMIFS('2way'!$Z$3:$Z$7690,'2way'!$R$3:$R$7690,"=" &amp;B58,'2way'!$Y$3:$Y$7690,"&lt;&gt;P")</f>
        <v>1200</v>
      </c>
      <c r="J58">
        <f>SUMIFS('2way'!$AF$3:$AF$7690,'2way'!$Q$3:$Q$7690,"="&amp;B58,'2way'!$Y$3:$Y$7690,"&lt;&gt;P") + SUMIFS('2way'!$AF$3:$AF$7690,'2way'!$R$3:$R$7690,"="&amp;B58,'2way'!$Y$3:$Y$7690,"&lt;&gt;P")</f>
        <v>-1012</v>
      </c>
      <c r="K58" s="79">
        <f t="shared" si="2"/>
        <v>-0.84333333333333338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1200</v>
      </c>
      <c r="D59">
        <f>SUMIFS('2way'!$AB$3:$AB$7690,'2way'!$Q$3:$Q$7690,"="&amp;B59,'2way'!$Z$3:$Z$7690,"&lt;&gt;P") + SUMIFS('2way'!$AB$3:$AB$7690,'2way'!$R$3:$R$7690,"="&amp;B59,'2way'!$Z$3:$Z$7690,"&lt;&gt;P")</f>
        <v>-10.000000000000028</v>
      </c>
      <c r="E59" s="79">
        <f t="shared" si="0"/>
        <v>-8.3333333333333575E-3</v>
      </c>
      <c r="F59">
        <f>SUMIFS('2way'!$Z$3:$Z$7690,'2way'!$Q$3:$Q$7690,"=" &amp;B59,'2way'!$Y$3:$Y$7690,"&lt;&gt;P") + SUMIFS('2way'!$Z$3:$Z$7690,'2way'!$R$3:$R$7690,"=" &amp;B59,'2way'!$Y$3:$Y$7690,"&lt;&gt;P")</f>
        <v>1200</v>
      </c>
      <c r="G59">
        <f>SUMIFS('2way'!$AD$3:$AD$7690,'2way'!$Q$3:$Q$7690,"="&amp;B59,'2way'!$Y$3:$Y$7690,"&lt;&gt;P") + SUMIFS('2way'!$AD$3:$AD$7690,'2way'!$R$3:$R$7690,"="&amp;D59,'2way'!$Y$3:$Y$7690,"&lt;&gt;P")</f>
        <v>-94</v>
      </c>
      <c r="H59" s="79">
        <f t="shared" si="1"/>
        <v>-7.8333333333333338E-2</v>
      </c>
      <c r="I59">
        <f>SUMIFS('2way'!$Z$3:$Z$7690,'2way'!$Q$3:$Q$7690,"=" &amp;B59,'2way'!$Y$3:$Y$7690,"&lt;&gt;P") + SUMIFS('2way'!$Z$3:$Z$7690,'2way'!$R$3:$R$7690,"=" &amp;B59,'2way'!$Y$3:$Y$7690,"&lt;&gt;P")</f>
        <v>1200</v>
      </c>
      <c r="J59">
        <f>SUMIFS('2way'!$AF$3:$AF$7690,'2way'!$Q$3:$Q$7690,"="&amp;B59,'2way'!$Y$3:$Y$7690,"&lt;&gt;P") + SUMIFS('2way'!$AF$3:$AF$7690,'2way'!$R$3:$R$7690,"="&amp;B59,'2way'!$Y$3:$Y$7690,"&lt;&gt;P")</f>
        <v>-454</v>
      </c>
      <c r="K59" s="79">
        <f t="shared" si="2"/>
        <v>-0.37833333333333335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1200</v>
      </c>
      <c r="D60">
        <f>SUMIFS('2way'!$AB$3:$AB$7690,'2way'!$Q$3:$Q$7690,"="&amp;B60,'2way'!$Z$3:$Z$7690,"&lt;&gt;P") + SUMIFS('2way'!$AB$3:$AB$7690,'2way'!$R$3:$R$7690,"="&amp;B60,'2way'!$Z$3:$Z$7690,"&lt;&gt;P")</f>
        <v>807</v>
      </c>
      <c r="E60" s="79">
        <f t="shared" si="0"/>
        <v>0.67249999999999999</v>
      </c>
      <c r="F60">
        <f>SUMIFS('2way'!$Z$3:$Z$7690,'2way'!$Q$3:$Q$7690,"=" &amp;B60,'2way'!$Y$3:$Y$7690,"&lt;&gt;P") + SUMIFS('2way'!$Z$3:$Z$7690,'2way'!$R$3:$R$7690,"=" &amp;B60,'2way'!$Y$3:$Y$7690,"&lt;&gt;P")</f>
        <v>1200</v>
      </c>
      <c r="G60">
        <f>SUMIFS('2way'!$AD$3:$AD$7690,'2way'!$Q$3:$Q$7690,"="&amp;B60,'2way'!$Y$3:$Y$7690,"&lt;&gt;P") + SUMIFS('2way'!$AD$3:$AD$7690,'2way'!$R$3:$R$7690,"="&amp;D60,'2way'!$Y$3:$Y$7690,"&lt;&gt;P")</f>
        <v>19.000000000000028</v>
      </c>
      <c r="H60" s="79">
        <f t="shared" si="1"/>
        <v>1.5833333333333355E-2</v>
      </c>
      <c r="I60">
        <f>SUMIFS('2way'!$Z$3:$Z$7690,'2way'!$Q$3:$Q$7690,"=" &amp;B60,'2way'!$Y$3:$Y$7690,"&lt;&gt;P") + SUMIFS('2way'!$Z$3:$Z$7690,'2way'!$R$3:$R$7690,"=" &amp;B60,'2way'!$Y$3:$Y$7690,"&lt;&gt;P")</f>
        <v>1200</v>
      </c>
      <c r="J60">
        <f>SUMIFS('2way'!$AF$3:$AF$7690,'2way'!$Q$3:$Q$7690,"="&amp;B60,'2way'!$Y$3:$Y$7690,"&lt;&gt;P") + SUMIFS('2way'!$AF$3:$AF$7690,'2way'!$R$3:$R$7690,"="&amp;B60,'2way'!$Y$3:$Y$7690,"&lt;&gt;P")</f>
        <v>-629</v>
      </c>
      <c r="K60" s="79">
        <f t="shared" si="2"/>
        <v>-0.52416666666666667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1300</v>
      </c>
      <c r="D61">
        <f>SUMIFS('2way'!$AB$3:$AB$7690,'2way'!$Q$3:$Q$7690,"="&amp;B61,'2way'!$Z$3:$Z$7690,"&lt;&gt;P") + SUMIFS('2way'!$AB$3:$AB$7690,'2way'!$R$3:$R$7690,"="&amp;B61,'2way'!$Z$3:$Z$7690,"&lt;&gt;P")</f>
        <v>119</v>
      </c>
      <c r="E61" s="79">
        <f t="shared" si="0"/>
        <v>9.1538461538461541E-2</v>
      </c>
      <c r="F61">
        <f>SUMIFS('2way'!$Z$3:$Z$7690,'2way'!$Q$3:$Q$7690,"=" &amp;B61,'2way'!$Y$3:$Y$7690,"&lt;&gt;P") + SUMIFS('2way'!$Z$3:$Z$7690,'2way'!$R$3:$R$7690,"=" &amp;B61,'2way'!$Y$3:$Y$7690,"&lt;&gt;P")</f>
        <v>1300</v>
      </c>
      <c r="G61">
        <f>SUMIFS('2way'!$AD$3:$AD$7690,'2way'!$Q$3:$Q$7690,"="&amp;B61,'2way'!$Y$3:$Y$7690,"&lt;&gt;P") + SUMIFS('2way'!$AD$3:$AD$7690,'2way'!$R$3:$R$7690,"="&amp;D61,'2way'!$Y$3:$Y$7690,"&lt;&gt;P")</f>
        <v>-79</v>
      </c>
      <c r="H61" s="79">
        <f t="shared" si="1"/>
        <v>-6.076923076923077E-2</v>
      </c>
      <c r="I61">
        <f>SUMIFS('2way'!$Z$3:$Z$7690,'2way'!$Q$3:$Q$7690,"=" &amp;B61,'2way'!$Y$3:$Y$7690,"&lt;&gt;P") + SUMIFS('2way'!$Z$3:$Z$7690,'2way'!$R$3:$R$7690,"=" &amp;B61,'2way'!$Y$3:$Y$7690,"&lt;&gt;P")</f>
        <v>1300</v>
      </c>
      <c r="J61">
        <f>SUMIFS('2way'!$AF$3:$AF$7690,'2way'!$Q$3:$Q$7690,"="&amp;B61,'2way'!$Y$3:$Y$7690,"&lt;&gt;P") + SUMIFS('2way'!$AF$3:$AF$7690,'2way'!$R$3:$R$7690,"="&amp;B61,'2way'!$Y$3:$Y$7690,"&lt;&gt;P")</f>
        <v>-589</v>
      </c>
      <c r="K61" s="79">
        <f t="shared" si="2"/>
        <v>-0.4530769230769231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1200</v>
      </c>
      <c r="D62">
        <f>SUMIFS('2way'!$AB$3:$AB$7690,'2way'!$Q$3:$Q$7690,"="&amp;B62,'2way'!$Z$3:$Z$7690,"&lt;&gt;P") + SUMIFS('2way'!$AB$3:$AB$7690,'2way'!$R$3:$R$7690,"="&amp;B62,'2way'!$Z$3:$Z$7690,"&lt;&gt;P")</f>
        <v>-33</v>
      </c>
      <c r="E62" s="79">
        <f t="shared" si="0"/>
        <v>-2.75E-2</v>
      </c>
      <c r="F62">
        <f>SUMIFS('2way'!$Z$3:$Z$7690,'2way'!$Q$3:$Q$7690,"=" &amp;B62,'2way'!$Y$3:$Y$7690,"&lt;&gt;P") + SUMIFS('2way'!$Z$3:$Z$7690,'2way'!$R$3:$R$7690,"=" &amp;B62,'2way'!$Y$3:$Y$7690,"&lt;&gt;P")</f>
        <v>1200</v>
      </c>
      <c r="G62">
        <f>SUMIFS('2way'!$AD$3:$AD$7690,'2way'!$Q$3:$Q$7690,"="&amp;B62,'2way'!$Y$3:$Y$7690,"&lt;&gt;P") + SUMIFS('2way'!$AD$3:$AD$7690,'2way'!$R$3:$R$7690,"="&amp;D62,'2way'!$Y$3:$Y$7690,"&lt;&gt;P")</f>
        <v>-380</v>
      </c>
      <c r="H62" s="79">
        <f t="shared" si="1"/>
        <v>-0.31666666666666665</v>
      </c>
      <c r="I62">
        <f>SUMIFS('2way'!$Z$3:$Z$7690,'2way'!$Q$3:$Q$7690,"=" &amp;B62,'2way'!$Y$3:$Y$7690,"&lt;&gt;P") + SUMIFS('2way'!$Z$3:$Z$7690,'2way'!$R$3:$R$7690,"=" &amp;B62,'2way'!$Y$3:$Y$7690,"&lt;&gt;P")</f>
        <v>1200</v>
      </c>
      <c r="J62">
        <f>SUMIFS('2way'!$AF$3:$AF$7690,'2way'!$Q$3:$Q$7690,"="&amp;B62,'2way'!$Y$3:$Y$7690,"&lt;&gt;P") + SUMIFS('2way'!$AF$3:$AF$7690,'2way'!$R$3:$R$7690,"="&amp;B62,'2way'!$Y$3:$Y$7690,"&lt;&gt;P")</f>
        <v>-324</v>
      </c>
      <c r="K62" s="79">
        <f t="shared" si="2"/>
        <v>-0.27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1200</v>
      </c>
      <c r="D63">
        <f>SUMIFS('2way'!$AB$3:$AB$7690,'2way'!$Q$3:$Q$7690,"="&amp;B63,'2way'!$Z$3:$Z$7690,"&lt;&gt;P") + SUMIFS('2way'!$AB$3:$AB$7690,'2way'!$R$3:$R$7690,"="&amp;B63,'2way'!$Z$3:$Z$7690,"&lt;&gt;P")</f>
        <v>-70</v>
      </c>
      <c r="E63" s="79">
        <f t="shared" si="0"/>
        <v>-5.8333333333333334E-2</v>
      </c>
      <c r="F63">
        <f>SUMIFS('2way'!$Z$3:$Z$7690,'2way'!$Q$3:$Q$7690,"=" &amp;B63,'2way'!$Y$3:$Y$7690,"&lt;&gt;P") + SUMIFS('2way'!$Z$3:$Z$7690,'2way'!$R$3:$R$7690,"=" &amp;B63,'2way'!$Y$3:$Y$7690,"&lt;&gt;P")</f>
        <v>1200</v>
      </c>
      <c r="G63">
        <f>SUMIFS('2way'!$AD$3:$AD$7690,'2way'!$Q$3:$Q$7690,"="&amp;B63,'2way'!$Y$3:$Y$7690,"&lt;&gt;P") + SUMIFS('2way'!$AD$3:$AD$7690,'2way'!$R$3:$R$7690,"="&amp;D63,'2way'!$Y$3:$Y$7690,"&lt;&gt;P")</f>
        <v>-409</v>
      </c>
      <c r="H63" s="79">
        <f t="shared" si="1"/>
        <v>-0.34083333333333332</v>
      </c>
      <c r="I63">
        <f>SUMIFS('2way'!$Z$3:$Z$7690,'2way'!$Q$3:$Q$7690,"=" &amp;B63,'2way'!$Y$3:$Y$7690,"&lt;&gt;P") + SUMIFS('2way'!$Z$3:$Z$7690,'2way'!$R$3:$R$7690,"=" &amp;B63,'2way'!$Y$3:$Y$7690,"&lt;&gt;P")</f>
        <v>1200</v>
      </c>
      <c r="J63">
        <f>SUMIFS('2way'!$AF$3:$AF$7690,'2way'!$Q$3:$Q$7690,"="&amp;B63,'2way'!$Y$3:$Y$7690,"&lt;&gt;P") + SUMIFS('2way'!$AF$3:$AF$7690,'2way'!$R$3:$R$7690,"="&amp;B63,'2way'!$Y$3:$Y$7690,"&lt;&gt;P")</f>
        <v>-467</v>
      </c>
      <c r="K63" s="79">
        <f t="shared" si="2"/>
        <v>-0.38916666666666666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1200</v>
      </c>
      <c r="D64">
        <f>SUMIFS('2way'!$AB$3:$AB$7690,'2way'!$Q$3:$Q$7690,"="&amp;B64,'2way'!$Z$3:$Z$7690,"&lt;&gt;P") + SUMIFS('2way'!$AB$3:$AB$7690,'2way'!$R$3:$R$7690,"="&amp;B64,'2way'!$Z$3:$Z$7690,"&lt;&gt;P")</f>
        <v>-613</v>
      </c>
      <c r="E64" s="79">
        <f t="shared" si="0"/>
        <v>-0.51083333333333336</v>
      </c>
      <c r="F64">
        <f>SUMIFS('2way'!$Z$3:$Z$7690,'2way'!$Q$3:$Q$7690,"=" &amp;B64,'2way'!$Y$3:$Y$7690,"&lt;&gt;P") + SUMIFS('2way'!$Z$3:$Z$7690,'2way'!$R$3:$R$7690,"=" &amp;B64,'2way'!$Y$3:$Y$7690,"&lt;&gt;P")</f>
        <v>1200</v>
      </c>
      <c r="G64">
        <f>SUMIFS('2way'!$AD$3:$AD$7690,'2way'!$Q$3:$Q$7690,"="&amp;B64,'2way'!$Y$3:$Y$7690,"&lt;&gt;P") + SUMIFS('2way'!$AD$3:$AD$7690,'2way'!$R$3:$R$7690,"="&amp;D64,'2way'!$Y$3:$Y$7690,"&lt;&gt;P")</f>
        <v>-600</v>
      </c>
      <c r="H64" s="79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1200</v>
      </c>
      <c r="J64">
        <f>SUMIFS('2way'!$AF$3:$AF$7690,'2way'!$Q$3:$Q$7690,"="&amp;B64,'2way'!$Y$3:$Y$7690,"&lt;&gt;P") + SUMIFS('2way'!$AF$3:$AF$7690,'2way'!$R$3:$R$7690,"="&amp;B64,'2way'!$Y$3:$Y$7690,"&lt;&gt;P")</f>
        <v>-806</v>
      </c>
      <c r="K64" s="79">
        <f t="shared" si="2"/>
        <v>-0.67166666666666663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1200</v>
      </c>
      <c r="D65">
        <f>SUMIFS('2way'!$AB$3:$AB$7690,'2way'!$Q$3:$Q$7690,"="&amp;B65,'2way'!$Z$3:$Z$7690,"&lt;&gt;P") + SUMIFS('2way'!$AB$3:$AB$7690,'2way'!$R$3:$R$7690,"="&amp;B65,'2way'!$Z$3:$Z$7690,"&lt;&gt;P")</f>
        <v>31.999999999999943</v>
      </c>
      <c r="E65" s="79">
        <f t="shared" si="0"/>
        <v>2.666666666666662E-2</v>
      </c>
      <c r="F65">
        <f>SUMIFS('2way'!$Z$3:$Z$7690,'2way'!$Q$3:$Q$7690,"=" &amp;B65,'2way'!$Y$3:$Y$7690,"&lt;&gt;P") + SUMIFS('2way'!$Z$3:$Z$7690,'2way'!$R$3:$R$7690,"=" &amp;B65,'2way'!$Y$3:$Y$7690,"&lt;&gt;P")</f>
        <v>1200</v>
      </c>
      <c r="G65">
        <f>SUMIFS('2way'!$AD$3:$AD$7690,'2way'!$Q$3:$Q$7690,"="&amp;B65,'2way'!$Y$3:$Y$7690,"&lt;&gt;P") + SUMIFS('2way'!$AD$3:$AD$7690,'2way'!$R$3:$R$7690,"="&amp;D65,'2way'!$Y$3:$Y$7690,"&lt;&gt;P")</f>
        <v>-185.00000000000003</v>
      </c>
      <c r="H65" s="79">
        <f t="shared" si="1"/>
        <v>-0.1541666666666667</v>
      </c>
      <c r="I65">
        <f>SUMIFS('2way'!$Z$3:$Z$7690,'2way'!$Q$3:$Q$7690,"=" &amp;B65,'2way'!$Y$3:$Y$7690,"&lt;&gt;P") + SUMIFS('2way'!$Z$3:$Z$7690,'2way'!$R$3:$R$7690,"=" &amp;B65,'2way'!$Y$3:$Y$7690,"&lt;&gt;P")</f>
        <v>1200</v>
      </c>
      <c r="J65">
        <f>SUMIFS('2way'!$AF$3:$AF$7690,'2way'!$Q$3:$Q$7690,"="&amp;B65,'2way'!$Y$3:$Y$7690,"&lt;&gt;P") + SUMIFS('2way'!$AF$3:$AF$7690,'2way'!$R$3:$R$7690,"="&amp;B65,'2way'!$Y$3:$Y$7690,"&lt;&gt;P")</f>
        <v>-825</v>
      </c>
      <c r="K65" s="79">
        <f t="shared" si="2"/>
        <v>-0.6875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1200</v>
      </c>
      <c r="D66">
        <f>SUMIFS('2way'!$AB$3:$AB$7690,'2way'!$Q$3:$Q$7690,"="&amp;B66,'2way'!$Z$3:$Z$7690,"&lt;&gt;P") + SUMIFS('2way'!$AB$3:$AB$7690,'2way'!$R$3:$R$7690,"="&amp;B66,'2way'!$Z$3:$Z$7690,"&lt;&gt;P")</f>
        <v>-245</v>
      </c>
      <c r="E66" s="79">
        <f t="shared" si="0"/>
        <v>-0.20416666666666666</v>
      </c>
      <c r="F66">
        <f>SUMIFS('2way'!$Z$3:$Z$7690,'2way'!$Q$3:$Q$7690,"=" &amp;B66,'2way'!$Y$3:$Y$7690,"&lt;&gt;P") + SUMIFS('2way'!$Z$3:$Z$7690,'2way'!$R$3:$R$7690,"=" &amp;B66,'2way'!$Y$3:$Y$7690,"&lt;&gt;P")</f>
        <v>1200</v>
      </c>
      <c r="G66">
        <f>SUMIFS('2way'!$AD$3:$AD$7690,'2way'!$Q$3:$Q$7690,"="&amp;B66,'2way'!$Y$3:$Y$7690,"&lt;&gt;P") + SUMIFS('2way'!$AD$3:$AD$7690,'2way'!$R$3:$R$7690,"="&amp;D66,'2way'!$Y$3:$Y$7690,"&lt;&gt;P")</f>
        <v>-515</v>
      </c>
      <c r="H66" s="79">
        <f t="shared" si="1"/>
        <v>-0.42916666666666664</v>
      </c>
      <c r="I66">
        <f>SUMIFS('2way'!$Z$3:$Z$7690,'2way'!$Q$3:$Q$7690,"=" &amp;B66,'2way'!$Y$3:$Y$7690,"&lt;&gt;P") + SUMIFS('2way'!$Z$3:$Z$7690,'2way'!$R$3:$R$7690,"=" &amp;B66,'2way'!$Y$3:$Y$7690,"&lt;&gt;P")</f>
        <v>1200</v>
      </c>
      <c r="J66">
        <f>SUMIFS('2way'!$AF$3:$AF$7690,'2way'!$Q$3:$Q$7690,"="&amp;B66,'2way'!$Y$3:$Y$7690,"&lt;&gt;P") + SUMIFS('2way'!$AF$3:$AF$7690,'2way'!$R$3:$R$7690,"="&amp;B66,'2way'!$Y$3:$Y$7690,"&lt;&gt;P")</f>
        <v>-803</v>
      </c>
      <c r="K66" s="79">
        <f t="shared" si="2"/>
        <v>-0.66916666666666669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1300</v>
      </c>
      <c r="D67">
        <f>SUMIFS('2way'!$AB$3:$AB$7690,'2way'!$Q$3:$Q$7690,"="&amp;B67,'2way'!$Z$3:$Z$7690,"&lt;&gt;P") + SUMIFS('2way'!$AB$3:$AB$7690,'2way'!$R$3:$R$7690,"="&amp;B67,'2way'!$Z$3:$Z$7690,"&lt;&gt;P")</f>
        <v>300</v>
      </c>
      <c r="E67" s="79">
        <f t="shared" si="0"/>
        <v>0.23076923076923078</v>
      </c>
      <c r="F67">
        <f>SUMIFS('2way'!$Z$3:$Z$7690,'2way'!$Q$3:$Q$7690,"=" &amp;B67,'2way'!$Y$3:$Y$7690,"&lt;&gt;P") + SUMIFS('2way'!$Z$3:$Z$7690,'2way'!$R$3:$R$7690,"=" &amp;B67,'2way'!$Y$3:$Y$7690,"&lt;&gt;P")</f>
        <v>1300</v>
      </c>
      <c r="G67">
        <f>SUMIFS('2way'!$AD$3:$AD$7690,'2way'!$Q$3:$Q$7690,"="&amp;B67,'2way'!$Y$3:$Y$7690,"&lt;&gt;P") + SUMIFS('2way'!$AD$3:$AD$7690,'2way'!$R$3:$R$7690,"="&amp;D67,'2way'!$Y$3:$Y$7690,"&lt;&gt;P")</f>
        <v>112</v>
      </c>
      <c r="H67" s="79">
        <f t="shared" si="1"/>
        <v>8.615384615384615E-2</v>
      </c>
      <c r="I67">
        <f>SUMIFS('2way'!$Z$3:$Z$7690,'2way'!$Q$3:$Q$7690,"=" &amp;B67,'2way'!$Y$3:$Y$7690,"&lt;&gt;P") + SUMIFS('2way'!$Z$3:$Z$7690,'2way'!$R$3:$R$7690,"=" &amp;B67,'2way'!$Y$3:$Y$7690,"&lt;&gt;P")</f>
        <v>1300</v>
      </c>
      <c r="J67">
        <f>SUMIFS('2way'!$AF$3:$AF$7690,'2way'!$Q$3:$Q$7690,"="&amp;B67,'2way'!$Y$3:$Y$7690,"&lt;&gt;P") + SUMIFS('2way'!$AF$3:$AF$7690,'2way'!$R$3:$R$7690,"="&amp;B67,'2way'!$Y$3:$Y$7690,"&lt;&gt;P")</f>
        <v>-926</v>
      </c>
      <c r="K67" s="79">
        <f t="shared" si="2"/>
        <v>-0.71230769230769231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1200</v>
      </c>
      <c r="D68">
        <f>SUMIFS('2way'!$AB$3:$AB$7690,'2way'!$Q$3:$Q$7690,"="&amp;B68,'2way'!$Z$3:$Z$7690,"&lt;&gt;P") + SUMIFS('2way'!$AB$3:$AB$7690,'2way'!$R$3:$R$7690,"="&amp;B68,'2way'!$Z$3:$Z$7690,"&lt;&gt;P")</f>
        <v>-20</v>
      </c>
      <c r="E68" s="79">
        <f t="shared" ref="E68:E131" si="3">D68/C68</f>
        <v>-1.6666666666666666E-2</v>
      </c>
      <c r="F68">
        <f>SUMIFS('2way'!$Z$3:$Z$7690,'2way'!$Q$3:$Q$7690,"=" &amp;B68,'2way'!$Y$3:$Y$7690,"&lt;&gt;P") + SUMIFS('2way'!$Z$3:$Z$7690,'2way'!$R$3:$R$7690,"=" &amp;B68,'2way'!$Y$3:$Y$7690,"&lt;&gt;P")</f>
        <v>1200</v>
      </c>
      <c r="G68">
        <f>SUMIFS('2way'!$AD$3:$AD$7690,'2way'!$Q$3:$Q$7690,"="&amp;B68,'2way'!$Y$3:$Y$7690,"&lt;&gt;P") + SUMIFS('2way'!$AD$3:$AD$7690,'2way'!$R$3:$R$7690,"="&amp;D68,'2way'!$Y$3:$Y$7690,"&lt;&gt;P")</f>
        <v>-315</v>
      </c>
      <c r="H68" s="79">
        <f t="shared" ref="H68:H131" si="4">G68/F68</f>
        <v>-0.26250000000000001</v>
      </c>
      <c r="I68">
        <f>SUMIFS('2way'!$Z$3:$Z$7690,'2way'!$Q$3:$Q$7690,"=" &amp;B68,'2way'!$Y$3:$Y$7690,"&lt;&gt;P") + SUMIFS('2way'!$Z$3:$Z$7690,'2way'!$R$3:$R$7690,"=" &amp;B68,'2way'!$Y$3:$Y$7690,"&lt;&gt;P")</f>
        <v>1200</v>
      </c>
      <c r="J68">
        <f>SUMIFS('2way'!$AF$3:$AF$7690,'2way'!$Q$3:$Q$7690,"="&amp;B68,'2way'!$Y$3:$Y$7690,"&lt;&gt;P") + SUMIFS('2way'!$AF$3:$AF$7690,'2way'!$R$3:$R$7690,"="&amp;B68,'2way'!$Y$3:$Y$7690,"&lt;&gt;P")</f>
        <v>-855</v>
      </c>
      <c r="K68" s="79">
        <f t="shared" ref="K68:K131" si="5">J68/I68</f>
        <v>-0.71250000000000002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1200</v>
      </c>
      <c r="D69">
        <f>SUMIFS('2way'!$AB$3:$AB$7690,'2way'!$Q$3:$Q$7690,"="&amp;B69,'2way'!$Z$3:$Z$7690,"&lt;&gt;P") + SUMIFS('2way'!$AB$3:$AB$7690,'2way'!$R$3:$R$7690,"="&amp;B69,'2way'!$Z$3:$Z$7690,"&lt;&gt;P")</f>
        <v>576</v>
      </c>
      <c r="E69" s="79">
        <f t="shared" si="3"/>
        <v>0.48</v>
      </c>
      <c r="F69">
        <f>SUMIFS('2way'!$Z$3:$Z$7690,'2way'!$Q$3:$Q$7690,"=" &amp;B69,'2way'!$Y$3:$Y$7690,"&lt;&gt;P") + SUMIFS('2way'!$Z$3:$Z$7690,'2way'!$R$3:$R$7690,"=" &amp;B69,'2way'!$Y$3:$Y$7690,"&lt;&gt;P")</f>
        <v>1200</v>
      </c>
      <c r="G69">
        <f>SUMIFS('2way'!$AD$3:$AD$7690,'2way'!$Q$3:$Q$7690,"="&amp;B69,'2way'!$Y$3:$Y$7690,"&lt;&gt;P") + SUMIFS('2way'!$AD$3:$AD$7690,'2way'!$R$3:$R$7690,"="&amp;D69,'2way'!$Y$3:$Y$7690,"&lt;&gt;P")</f>
        <v>-500</v>
      </c>
      <c r="H69" s="79">
        <f t="shared" si="4"/>
        <v>-0.41666666666666669</v>
      </c>
      <c r="I69">
        <f>SUMIFS('2way'!$Z$3:$Z$7690,'2way'!$Q$3:$Q$7690,"=" &amp;B69,'2way'!$Y$3:$Y$7690,"&lt;&gt;P") + SUMIFS('2way'!$Z$3:$Z$7690,'2way'!$R$3:$R$7690,"=" &amp;B69,'2way'!$Y$3:$Y$7690,"&lt;&gt;P")</f>
        <v>1200</v>
      </c>
      <c r="J69">
        <f>SUMIFS('2way'!$AF$3:$AF$7690,'2way'!$Q$3:$Q$7690,"="&amp;B69,'2way'!$Y$3:$Y$7690,"&lt;&gt;P") + SUMIFS('2way'!$AF$3:$AF$7690,'2way'!$R$3:$R$7690,"="&amp;B69,'2way'!$Y$3:$Y$7690,"&lt;&gt;P")</f>
        <v>-340</v>
      </c>
      <c r="K69" s="79">
        <f t="shared" si="5"/>
        <v>-0.28333333333333333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1100</v>
      </c>
      <c r="D70">
        <f>SUMIFS('2way'!$AB$3:$AB$7690,'2way'!$Q$3:$Q$7690,"="&amp;B70,'2way'!$Z$3:$Z$7690,"&lt;&gt;P") + SUMIFS('2way'!$AB$3:$AB$7690,'2way'!$R$3:$R$7690,"="&amp;B70,'2way'!$Z$3:$Z$7690,"&lt;&gt;P")</f>
        <v>100.99999999999997</v>
      </c>
      <c r="E70" s="79">
        <f t="shared" si="3"/>
        <v>9.1818181818181799E-2</v>
      </c>
      <c r="F70">
        <f>SUMIFS('2way'!$Z$3:$Z$7690,'2way'!$Q$3:$Q$7690,"=" &amp;B70,'2way'!$Y$3:$Y$7690,"&lt;&gt;P") + SUMIFS('2way'!$Z$3:$Z$7690,'2way'!$R$3:$R$7690,"=" &amp;B70,'2way'!$Y$3:$Y$7690,"&lt;&gt;P")</f>
        <v>1100</v>
      </c>
      <c r="G70">
        <f>SUMIFS('2way'!$AD$3:$AD$7690,'2way'!$Q$3:$Q$7690,"="&amp;B70,'2way'!$Y$3:$Y$7690,"&lt;&gt;P") + SUMIFS('2way'!$AD$3:$AD$7690,'2way'!$R$3:$R$7690,"="&amp;D70,'2way'!$Y$3:$Y$7690,"&lt;&gt;P")</f>
        <v>-169</v>
      </c>
      <c r="H70" s="79">
        <f t="shared" si="4"/>
        <v>-0.15363636363636363</v>
      </c>
      <c r="I70">
        <f>SUMIFS('2way'!$Z$3:$Z$7690,'2way'!$Q$3:$Q$7690,"=" &amp;B70,'2way'!$Y$3:$Y$7690,"&lt;&gt;P") + SUMIFS('2way'!$Z$3:$Z$7690,'2way'!$R$3:$R$7690,"=" &amp;B70,'2way'!$Y$3:$Y$7690,"&lt;&gt;P")</f>
        <v>1100</v>
      </c>
      <c r="J70">
        <f>SUMIFS('2way'!$AF$3:$AF$7690,'2way'!$Q$3:$Q$7690,"="&amp;B70,'2way'!$Y$3:$Y$7690,"&lt;&gt;P") + SUMIFS('2way'!$AF$3:$AF$7690,'2way'!$R$3:$R$7690,"="&amp;B70,'2way'!$Y$3:$Y$7690,"&lt;&gt;P")</f>
        <v>-737</v>
      </c>
      <c r="K70" s="79">
        <f t="shared" si="5"/>
        <v>-0.67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1200</v>
      </c>
      <c r="D71">
        <f>SUMIFS('2way'!$AB$3:$AB$7690,'2way'!$Q$3:$Q$7690,"="&amp;B71,'2way'!$Z$3:$Z$7690,"&lt;&gt;P") + SUMIFS('2way'!$AB$3:$AB$7690,'2way'!$R$3:$R$7690,"="&amp;B71,'2way'!$Z$3:$Z$7690,"&lt;&gt;P")</f>
        <v>-637</v>
      </c>
      <c r="E71" s="79">
        <f t="shared" si="3"/>
        <v>-0.53083333333333338</v>
      </c>
      <c r="F71">
        <f>SUMIFS('2way'!$Z$3:$Z$7690,'2way'!$Q$3:$Q$7690,"=" &amp;B71,'2way'!$Y$3:$Y$7690,"&lt;&gt;P") + SUMIFS('2way'!$Z$3:$Z$7690,'2way'!$R$3:$R$7690,"=" &amp;B71,'2way'!$Y$3:$Y$7690,"&lt;&gt;P")</f>
        <v>1200</v>
      </c>
      <c r="G71">
        <f>SUMIFS('2way'!$AD$3:$AD$7690,'2way'!$Q$3:$Q$7690,"="&amp;B71,'2way'!$Y$3:$Y$7690,"&lt;&gt;P") + SUMIFS('2way'!$AD$3:$AD$7690,'2way'!$R$3:$R$7690,"="&amp;D71,'2way'!$Y$3:$Y$7690,"&lt;&gt;P")</f>
        <v>-388</v>
      </c>
      <c r="H71" s="79">
        <f t="shared" si="4"/>
        <v>-0.32333333333333331</v>
      </c>
      <c r="I71">
        <f>SUMIFS('2way'!$Z$3:$Z$7690,'2way'!$Q$3:$Q$7690,"=" &amp;B71,'2way'!$Y$3:$Y$7690,"&lt;&gt;P") + SUMIFS('2way'!$Z$3:$Z$7690,'2way'!$R$3:$R$7690,"=" &amp;B71,'2way'!$Y$3:$Y$7690,"&lt;&gt;P")</f>
        <v>1200</v>
      </c>
      <c r="J71">
        <f>SUMIFS('2way'!$AF$3:$AF$7690,'2way'!$Q$3:$Q$7690,"="&amp;B71,'2way'!$Y$3:$Y$7690,"&lt;&gt;P") + SUMIFS('2way'!$AF$3:$AF$7690,'2way'!$R$3:$R$7690,"="&amp;B71,'2way'!$Y$3:$Y$7690,"&lt;&gt;P")</f>
        <v>-325</v>
      </c>
      <c r="K71" s="79">
        <f t="shared" si="5"/>
        <v>-0.27083333333333331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1200</v>
      </c>
      <c r="D72">
        <f>SUMIFS('2way'!$AB$3:$AB$7690,'2way'!$Q$3:$Q$7690,"="&amp;B72,'2way'!$Z$3:$Z$7690,"&lt;&gt;P") + SUMIFS('2way'!$AB$3:$AB$7690,'2way'!$R$3:$R$7690,"="&amp;B72,'2way'!$Z$3:$Z$7690,"&lt;&gt;P")</f>
        <v>44.000000000000028</v>
      </c>
      <c r="E72" s="79">
        <f t="shared" si="3"/>
        <v>3.6666666666666688E-2</v>
      </c>
      <c r="F72">
        <f>SUMIFS('2way'!$Z$3:$Z$7690,'2way'!$Q$3:$Q$7690,"=" &amp;B72,'2way'!$Y$3:$Y$7690,"&lt;&gt;P") + SUMIFS('2way'!$Z$3:$Z$7690,'2way'!$R$3:$R$7690,"=" &amp;B72,'2way'!$Y$3:$Y$7690,"&lt;&gt;P")</f>
        <v>1200</v>
      </c>
      <c r="G72">
        <f>SUMIFS('2way'!$AD$3:$AD$7690,'2way'!$Q$3:$Q$7690,"="&amp;B72,'2way'!$Y$3:$Y$7690,"&lt;&gt;P") + SUMIFS('2way'!$AD$3:$AD$7690,'2way'!$R$3:$R$7690,"="&amp;D72,'2way'!$Y$3:$Y$7690,"&lt;&gt;P")</f>
        <v>-600</v>
      </c>
      <c r="H72" s="79">
        <f t="shared" si="4"/>
        <v>-0.5</v>
      </c>
      <c r="I72">
        <f>SUMIFS('2way'!$Z$3:$Z$7690,'2way'!$Q$3:$Q$7690,"=" &amp;B72,'2way'!$Y$3:$Y$7690,"&lt;&gt;P") + SUMIFS('2way'!$Z$3:$Z$7690,'2way'!$R$3:$R$7690,"=" &amp;B72,'2way'!$Y$3:$Y$7690,"&lt;&gt;P")</f>
        <v>1200</v>
      </c>
      <c r="J72">
        <f>SUMIFS('2way'!$AF$3:$AF$7690,'2way'!$Q$3:$Q$7690,"="&amp;B72,'2way'!$Y$3:$Y$7690,"&lt;&gt;P") + SUMIFS('2way'!$AF$3:$AF$7690,'2way'!$R$3:$R$7690,"="&amp;B72,'2way'!$Y$3:$Y$7690,"&lt;&gt;P")</f>
        <v>-677</v>
      </c>
      <c r="K72" s="79">
        <f t="shared" si="5"/>
        <v>-0.56416666666666671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1200</v>
      </c>
      <c r="D73">
        <f>SUMIFS('2way'!$AB$3:$AB$7690,'2way'!$Q$3:$Q$7690,"="&amp;B73,'2way'!$Z$3:$Z$7690,"&lt;&gt;P") + SUMIFS('2way'!$AB$3:$AB$7690,'2way'!$R$3:$R$7690,"="&amp;B73,'2way'!$Z$3:$Z$7690,"&lt;&gt;P")</f>
        <v>-91.000000000000028</v>
      </c>
      <c r="E73" s="79">
        <f t="shared" si="3"/>
        <v>-7.5833333333333364E-2</v>
      </c>
      <c r="F73">
        <f>SUMIFS('2way'!$Z$3:$Z$7690,'2way'!$Q$3:$Q$7690,"=" &amp;B73,'2way'!$Y$3:$Y$7690,"&lt;&gt;P") + SUMIFS('2way'!$Z$3:$Z$7690,'2way'!$R$3:$R$7690,"=" &amp;B73,'2way'!$Y$3:$Y$7690,"&lt;&gt;P")</f>
        <v>1200</v>
      </c>
      <c r="G73">
        <f>SUMIFS('2way'!$AD$3:$AD$7690,'2way'!$Q$3:$Q$7690,"="&amp;B73,'2way'!$Y$3:$Y$7690,"&lt;&gt;P") + SUMIFS('2way'!$AD$3:$AD$7690,'2way'!$R$3:$R$7690,"="&amp;D73,'2way'!$Y$3:$Y$7690,"&lt;&gt;P")</f>
        <v>-417</v>
      </c>
      <c r="H73" s="79">
        <f t="shared" si="4"/>
        <v>-0.34749999999999998</v>
      </c>
      <c r="I73">
        <f>SUMIFS('2way'!$Z$3:$Z$7690,'2way'!$Q$3:$Q$7690,"=" &amp;B73,'2way'!$Y$3:$Y$7690,"&lt;&gt;P") + SUMIFS('2way'!$Z$3:$Z$7690,'2way'!$R$3:$R$7690,"=" &amp;B73,'2way'!$Y$3:$Y$7690,"&lt;&gt;P")</f>
        <v>1200</v>
      </c>
      <c r="J73">
        <f>SUMIFS('2way'!$AF$3:$AF$7690,'2way'!$Q$3:$Q$7690,"="&amp;B73,'2way'!$Y$3:$Y$7690,"&lt;&gt;P") + SUMIFS('2way'!$AF$3:$AF$7690,'2way'!$R$3:$R$7690,"="&amp;B73,'2way'!$Y$3:$Y$7690,"&lt;&gt;P")</f>
        <v>-292</v>
      </c>
      <c r="K73" s="79">
        <f t="shared" si="5"/>
        <v>-0.24333333333333335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1100</v>
      </c>
      <c r="D74">
        <f>SUMIFS('2way'!$AB$3:$AB$7690,'2way'!$Q$3:$Q$7690,"="&amp;B74,'2way'!$Z$3:$Z$7690,"&lt;&gt;P") + SUMIFS('2way'!$AB$3:$AB$7690,'2way'!$R$3:$R$7690,"="&amp;B74,'2way'!$Z$3:$Z$7690,"&lt;&gt;P")</f>
        <v>44.999999999999972</v>
      </c>
      <c r="E74" s="79">
        <f t="shared" si="3"/>
        <v>4.0909090909090881E-2</v>
      </c>
      <c r="F74">
        <f>SUMIFS('2way'!$Z$3:$Z$7690,'2way'!$Q$3:$Q$7690,"=" &amp;B74,'2way'!$Y$3:$Y$7690,"&lt;&gt;P") + SUMIFS('2way'!$Z$3:$Z$7690,'2way'!$R$3:$R$7690,"=" &amp;B74,'2way'!$Y$3:$Y$7690,"&lt;&gt;P")</f>
        <v>1100</v>
      </c>
      <c r="G74">
        <f>SUMIFS('2way'!$AD$3:$AD$7690,'2way'!$Q$3:$Q$7690,"="&amp;B74,'2way'!$Y$3:$Y$7690,"&lt;&gt;P") + SUMIFS('2way'!$AD$3:$AD$7690,'2way'!$R$3:$R$7690,"="&amp;D74,'2way'!$Y$3:$Y$7690,"&lt;&gt;P")</f>
        <v>-600</v>
      </c>
      <c r="H74" s="79">
        <f t="shared" si="4"/>
        <v>-0.54545454545454541</v>
      </c>
      <c r="I74">
        <f>SUMIFS('2way'!$Z$3:$Z$7690,'2way'!$Q$3:$Q$7690,"=" &amp;B74,'2way'!$Y$3:$Y$7690,"&lt;&gt;P") + SUMIFS('2way'!$Z$3:$Z$7690,'2way'!$R$3:$R$7690,"=" &amp;B74,'2way'!$Y$3:$Y$7690,"&lt;&gt;P")</f>
        <v>1100</v>
      </c>
      <c r="J74">
        <f>SUMIFS('2way'!$AF$3:$AF$7690,'2way'!$Q$3:$Q$7690,"="&amp;B74,'2way'!$Y$3:$Y$7690,"&lt;&gt;P") + SUMIFS('2way'!$AF$3:$AF$7690,'2way'!$R$3:$R$7690,"="&amp;B74,'2way'!$Y$3:$Y$7690,"&lt;&gt;P")</f>
        <v>-748</v>
      </c>
      <c r="K74" s="79">
        <f t="shared" si="5"/>
        <v>-0.68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1200</v>
      </c>
      <c r="D75">
        <f>SUMIFS('2way'!$AB$3:$AB$7690,'2way'!$Q$3:$Q$7690,"="&amp;B75,'2way'!$Z$3:$Z$7690,"&lt;&gt;P") + SUMIFS('2way'!$AB$3:$AB$7690,'2way'!$R$3:$R$7690,"="&amp;B75,'2way'!$Z$3:$Z$7690,"&lt;&gt;P")</f>
        <v>249.00000000000003</v>
      </c>
      <c r="E75" s="79">
        <f t="shared" si="3"/>
        <v>0.20750000000000002</v>
      </c>
      <c r="F75">
        <f>SUMIFS('2way'!$Z$3:$Z$7690,'2way'!$Q$3:$Q$7690,"=" &amp;B75,'2way'!$Y$3:$Y$7690,"&lt;&gt;P") + SUMIFS('2way'!$Z$3:$Z$7690,'2way'!$R$3:$R$7690,"=" &amp;B75,'2way'!$Y$3:$Y$7690,"&lt;&gt;P")</f>
        <v>1200</v>
      </c>
      <c r="G75">
        <f>SUMIFS('2way'!$AD$3:$AD$7690,'2way'!$Q$3:$Q$7690,"="&amp;B75,'2way'!$Y$3:$Y$7690,"&lt;&gt;P") + SUMIFS('2way'!$AD$3:$AD$7690,'2way'!$R$3:$R$7690,"="&amp;D75,'2way'!$Y$3:$Y$7690,"&lt;&gt;P")</f>
        <v>-600</v>
      </c>
      <c r="H75" s="79">
        <f t="shared" si="4"/>
        <v>-0.5</v>
      </c>
      <c r="I75">
        <f>SUMIFS('2way'!$Z$3:$Z$7690,'2way'!$Q$3:$Q$7690,"=" &amp;B75,'2way'!$Y$3:$Y$7690,"&lt;&gt;P") + SUMIFS('2way'!$Z$3:$Z$7690,'2way'!$R$3:$R$7690,"=" &amp;B75,'2way'!$Y$3:$Y$7690,"&lt;&gt;P")</f>
        <v>1200</v>
      </c>
      <c r="J75">
        <f>SUMIFS('2way'!$AF$3:$AF$7690,'2way'!$Q$3:$Q$7690,"="&amp;B75,'2way'!$Y$3:$Y$7690,"&lt;&gt;P") + SUMIFS('2way'!$AF$3:$AF$7690,'2way'!$R$3:$R$7690,"="&amp;B75,'2way'!$Y$3:$Y$7690,"&lt;&gt;P")</f>
        <v>119</v>
      </c>
      <c r="K75" s="79">
        <f t="shared" si="5"/>
        <v>9.9166666666666667E-2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1200</v>
      </c>
      <c r="D76">
        <f>SUMIFS('2way'!$AB$3:$AB$7690,'2way'!$Q$3:$Q$7690,"="&amp;B76,'2way'!$Z$3:$Z$7690,"&lt;&gt;P") + SUMIFS('2way'!$AB$3:$AB$7690,'2way'!$R$3:$R$7690,"="&amp;B76,'2way'!$Z$3:$Z$7690,"&lt;&gt;P")</f>
        <v>352</v>
      </c>
      <c r="E76" s="79">
        <f t="shared" si="3"/>
        <v>0.29333333333333333</v>
      </c>
      <c r="F76">
        <f>SUMIFS('2way'!$Z$3:$Z$7690,'2way'!$Q$3:$Q$7690,"=" &amp;B76,'2way'!$Y$3:$Y$7690,"&lt;&gt;P") + SUMIFS('2way'!$Z$3:$Z$7690,'2way'!$R$3:$R$7690,"=" &amp;B76,'2way'!$Y$3:$Y$7690,"&lt;&gt;P")</f>
        <v>1200</v>
      </c>
      <c r="G76">
        <f>SUMIFS('2way'!$AD$3:$AD$7690,'2way'!$Q$3:$Q$7690,"="&amp;B76,'2way'!$Y$3:$Y$7690,"&lt;&gt;P") + SUMIFS('2way'!$AD$3:$AD$7690,'2way'!$R$3:$R$7690,"="&amp;D76,'2way'!$Y$3:$Y$7690,"&lt;&gt;P")</f>
        <v>-72.000000000000028</v>
      </c>
      <c r="H76" s="79">
        <f t="shared" si="4"/>
        <v>-6.0000000000000026E-2</v>
      </c>
      <c r="I76">
        <f>SUMIFS('2way'!$Z$3:$Z$7690,'2way'!$Q$3:$Q$7690,"=" &amp;B76,'2way'!$Y$3:$Y$7690,"&lt;&gt;P") + SUMIFS('2way'!$Z$3:$Z$7690,'2way'!$R$3:$R$7690,"=" &amp;B76,'2way'!$Y$3:$Y$7690,"&lt;&gt;P")</f>
        <v>1200</v>
      </c>
      <c r="J76">
        <f>SUMIFS('2way'!$AF$3:$AF$7690,'2way'!$Q$3:$Q$7690,"="&amp;B76,'2way'!$Y$3:$Y$7690,"&lt;&gt;P") + SUMIFS('2way'!$AF$3:$AF$7690,'2way'!$R$3:$R$7690,"="&amp;B76,'2way'!$Y$3:$Y$7690,"&lt;&gt;P")</f>
        <v>-343</v>
      </c>
      <c r="K76" s="79">
        <f t="shared" si="5"/>
        <v>-0.28583333333333333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1200</v>
      </c>
      <c r="D77">
        <f>SUMIFS('2way'!$AB$3:$AB$7690,'2way'!$Q$3:$Q$7690,"="&amp;B77,'2way'!$Z$3:$Z$7690,"&lt;&gt;P") + SUMIFS('2way'!$AB$3:$AB$7690,'2way'!$R$3:$R$7690,"="&amp;B77,'2way'!$Z$3:$Z$7690,"&lt;&gt;P")</f>
        <v>278</v>
      </c>
      <c r="E77" s="79">
        <f t="shared" si="3"/>
        <v>0.23166666666666666</v>
      </c>
      <c r="F77">
        <f>SUMIFS('2way'!$Z$3:$Z$7690,'2way'!$Q$3:$Q$7690,"=" &amp;B77,'2way'!$Y$3:$Y$7690,"&lt;&gt;P") + SUMIFS('2way'!$Z$3:$Z$7690,'2way'!$R$3:$R$7690,"=" &amp;B77,'2way'!$Y$3:$Y$7690,"&lt;&gt;P")</f>
        <v>1200</v>
      </c>
      <c r="G77">
        <f>SUMIFS('2way'!$AD$3:$AD$7690,'2way'!$Q$3:$Q$7690,"="&amp;B77,'2way'!$Y$3:$Y$7690,"&lt;&gt;P") + SUMIFS('2way'!$AD$3:$AD$7690,'2way'!$R$3:$R$7690,"="&amp;D77,'2way'!$Y$3:$Y$7690,"&lt;&gt;P")</f>
        <v>-600</v>
      </c>
      <c r="H77" s="79">
        <f t="shared" si="4"/>
        <v>-0.5</v>
      </c>
      <c r="I77">
        <f>SUMIFS('2way'!$Z$3:$Z$7690,'2way'!$Q$3:$Q$7690,"=" &amp;B77,'2way'!$Y$3:$Y$7690,"&lt;&gt;P") + SUMIFS('2way'!$Z$3:$Z$7690,'2way'!$R$3:$R$7690,"=" &amp;B77,'2way'!$Y$3:$Y$7690,"&lt;&gt;P")</f>
        <v>1200</v>
      </c>
      <c r="J77">
        <f>SUMIFS('2way'!$AF$3:$AF$7690,'2way'!$Q$3:$Q$7690,"="&amp;B77,'2way'!$Y$3:$Y$7690,"&lt;&gt;P") + SUMIFS('2way'!$AF$3:$AF$7690,'2way'!$R$3:$R$7690,"="&amp;B77,'2way'!$Y$3:$Y$7690,"&lt;&gt;P")</f>
        <v>350</v>
      </c>
      <c r="K77" s="79">
        <f t="shared" si="5"/>
        <v>0.29166666666666669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1200</v>
      </c>
      <c r="D78">
        <f>SUMIFS('2way'!$AB$3:$AB$7690,'2way'!$Q$3:$Q$7690,"="&amp;B78,'2way'!$Z$3:$Z$7690,"&lt;&gt;P") + SUMIFS('2way'!$AB$3:$AB$7690,'2way'!$R$3:$R$7690,"="&amp;B78,'2way'!$Z$3:$Z$7690,"&lt;&gt;P")</f>
        <v>-395</v>
      </c>
      <c r="E78" s="79">
        <f t="shared" si="3"/>
        <v>-0.32916666666666666</v>
      </c>
      <c r="F78">
        <f>SUMIFS('2way'!$Z$3:$Z$7690,'2way'!$Q$3:$Q$7690,"=" &amp;B78,'2way'!$Y$3:$Y$7690,"&lt;&gt;P") + SUMIFS('2way'!$Z$3:$Z$7690,'2way'!$R$3:$R$7690,"=" &amp;B78,'2way'!$Y$3:$Y$7690,"&lt;&gt;P")</f>
        <v>1200</v>
      </c>
      <c r="G78">
        <f>SUMIFS('2way'!$AD$3:$AD$7690,'2way'!$Q$3:$Q$7690,"="&amp;B78,'2way'!$Y$3:$Y$7690,"&lt;&gt;P") + SUMIFS('2way'!$AD$3:$AD$7690,'2way'!$R$3:$R$7690,"="&amp;D78,'2way'!$Y$3:$Y$7690,"&lt;&gt;P")</f>
        <v>-204</v>
      </c>
      <c r="H78" s="79">
        <f t="shared" si="4"/>
        <v>-0.17</v>
      </c>
      <c r="I78">
        <f>SUMIFS('2way'!$Z$3:$Z$7690,'2way'!$Q$3:$Q$7690,"=" &amp;B78,'2way'!$Y$3:$Y$7690,"&lt;&gt;P") + SUMIFS('2way'!$Z$3:$Z$7690,'2way'!$R$3:$R$7690,"=" &amp;B78,'2way'!$Y$3:$Y$7690,"&lt;&gt;P")</f>
        <v>1200</v>
      </c>
      <c r="J78">
        <f>SUMIFS('2way'!$AF$3:$AF$7690,'2way'!$Q$3:$Q$7690,"="&amp;B78,'2way'!$Y$3:$Y$7690,"&lt;&gt;P") + SUMIFS('2way'!$AF$3:$AF$7690,'2way'!$R$3:$R$7690,"="&amp;B78,'2way'!$Y$3:$Y$7690,"&lt;&gt;P")</f>
        <v>-1200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1200</v>
      </c>
      <c r="D79">
        <f>SUMIFS('2way'!$AB$3:$AB$7690,'2way'!$Q$3:$Q$7690,"="&amp;B79,'2way'!$Z$3:$Z$7690,"&lt;&gt;P") + SUMIFS('2way'!$AB$3:$AB$7690,'2way'!$R$3:$R$7690,"="&amp;B79,'2way'!$Z$3:$Z$7690,"&lt;&gt;P")</f>
        <v>-153</v>
      </c>
      <c r="E79" s="79">
        <f t="shared" si="3"/>
        <v>-0.1275</v>
      </c>
      <c r="F79">
        <f>SUMIFS('2way'!$Z$3:$Z$7690,'2way'!$Q$3:$Q$7690,"=" &amp;B79,'2way'!$Y$3:$Y$7690,"&lt;&gt;P") + SUMIFS('2way'!$Z$3:$Z$7690,'2way'!$R$3:$R$7690,"=" &amp;B79,'2way'!$Y$3:$Y$7690,"&lt;&gt;P")</f>
        <v>1200</v>
      </c>
      <c r="G79">
        <f>SUMIFS('2way'!$AD$3:$AD$7690,'2way'!$Q$3:$Q$7690,"="&amp;B79,'2way'!$Y$3:$Y$7690,"&lt;&gt;P") + SUMIFS('2way'!$AD$3:$AD$7690,'2way'!$R$3:$R$7690,"="&amp;D79,'2way'!$Y$3:$Y$7690,"&lt;&gt;P")</f>
        <v>-700</v>
      </c>
      <c r="H79" s="79">
        <f t="shared" si="4"/>
        <v>-0.58333333333333337</v>
      </c>
      <c r="I79">
        <f>SUMIFS('2way'!$Z$3:$Z$7690,'2way'!$Q$3:$Q$7690,"=" &amp;B79,'2way'!$Y$3:$Y$7690,"&lt;&gt;P") + SUMIFS('2way'!$Z$3:$Z$7690,'2way'!$R$3:$R$7690,"=" &amp;B79,'2way'!$Y$3:$Y$7690,"&lt;&gt;P")</f>
        <v>1200</v>
      </c>
      <c r="J79">
        <f>SUMIFS('2way'!$AF$3:$AF$7690,'2way'!$Q$3:$Q$7690,"="&amp;B79,'2way'!$Y$3:$Y$7690,"&lt;&gt;P") + SUMIFS('2way'!$AF$3:$AF$7690,'2way'!$R$3:$R$7690,"="&amp;B79,'2way'!$Y$3:$Y$7690,"&lt;&gt;P")</f>
        <v>-208</v>
      </c>
      <c r="K79" s="79">
        <f t="shared" si="5"/>
        <v>-0.17333333333333334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1200</v>
      </c>
      <c r="D80">
        <f>SUMIFS('2way'!$AB$3:$AB$7690,'2way'!$Q$3:$Q$7690,"="&amp;B80,'2way'!$Z$3:$Z$7690,"&lt;&gt;P") + SUMIFS('2way'!$AB$3:$AB$7690,'2way'!$R$3:$R$7690,"="&amp;B80,'2way'!$Z$3:$Z$7690,"&lt;&gt;P")</f>
        <v>296</v>
      </c>
      <c r="E80" s="79">
        <f t="shared" si="3"/>
        <v>0.24666666666666667</v>
      </c>
      <c r="F80">
        <f>SUMIFS('2way'!$Z$3:$Z$7690,'2way'!$Q$3:$Q$7690,"=" &amp;B80,'2way'!$Y$3:$Y$7690,"&lt;&gt;P") + SUMIFS('2way'!$Z$3:$Z$7690,'2way'!$R$3:$R$7690,"=" &amp;B80,'2way'!$Y$3:$Y$7690,"&lt;&gt;P")</f>
        <v>1200</v>
      </c>
      <c r="G80">
        <f>SUMIFS('2way'!$AD$3:$AD$7690,'2way'!$Q$3:$Q$7690,"="&amp;B80,'2way'!$Y$3:$Y$7690,"&lt;&gt;P") + SUMIFS('2way'!$AD$3:$AD$7690,'2way'!$R$3:$R$7690,"="&amp;D80,'2way'!$Y$3:$Y$7690,"&lt;&gt;P")</f>
        <v>-387</v>
      </c>
      <c r="H80" s="79">
        <f t="shared" si="4"/>
        <v>-0.32250000000000001</v>
      </c>
      <c r="I80">
        <f>SUMIFS('2way'!$Z$3:$Z$7690,'2way'!$Q$3:$Q$7690,"=" &amp;B80,'2way'!$Y$3:$Y$7690,"&lt;&gt;P") + SUMIFS('2way'!$Z$3:$Z$7690,'2way'!$R$3:$R$7690,"=" &amp;B80,'2way'!$Y$3:$Y$7690,"&lt;&gt;P")</f>
        <v>1200</v>
      </c>
      <c r="J80">
        <f>SUMIFS('2way'!$AF$3:$AF$7690,'2way'!$Q$3:$Q$7690,"="&amp;B80,'2way'!$Y$3:$Y$7690,"&lt;&gt;P") + SUMIFS('2way'!$AF$3:$AF$7690,'2way'!$R$3:$R$7690,"="&amp;B80,'2way'!$Y$3:$Y$7690,"&lt;&gt;P")</f>
        <v>-19</v>
      </c>
      <c r="K80" s="79">
        <f t="shared" si="5"/>
        <v>-1.5833333333333335E-2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1200</v>
      </c>
      <c r="D81">
        <f>SUMIFS('2way'!$AB$3:$AB$7690,'2way'!$Q$3:$Q$7690,"="&amp;B81,'2way'!$Z$3:$Z$7690,"&lt;&gt;P") + SUMIFS('2way'!$AB$3:$AB$7690,'2way'!$R$3:$R$7690,"="&amp;B81,'2way'!$Z$3:$Z$7690,"&lt;&gt;P")</f>
        <v>29</v>
      </c>
      <c r="E81" s="79">
        <f t="shared" si="3"/>
        <v>2.4166666666666666E-2</v>
      </c>
      <c r="F81">
        <f>SUMIFS('2way'!$Z$3:$Z$7690,'2way'!$Q$3:$Q$7690,"=" &amp;B81,'2way'!$Y$3:$Y$7690,"&lt;&gt;P") + SUMIFS('2way'!$Z$3:$Z$7690,'2way'!$R$3:$R$7690,"=" &amp;B81,'2way'!$Y$3:$Y$7690,"&lt;&gt;P")</f>
        <v>1200</v>
      </c>
      <c r="G81">
        <f>SUMIFS('2way'!$AD$3:$AD$7690,'2way'!$Q$3:$Q$7690,"="&amp;B81,'2way'!$Y$3:$Y$7690,"&lt;&gt;P") + SUMIFS('2way'!$AD$3:$AD$7690,'2way'!$R$3:$R$7690,"="&amp;D81,'2way'!$Y$3:$Y$7690,"&lt;&gt;P")</f>
        <v>-600</v>
      </c>
      <c r="H81" s="79">
        <f t="shared" si="4"/>
        <v>-0.5</v>
      </c>
      <c r="I81">
        <f>SUMIFS('2way'!$Z$3:$Z$7690,'2way'!$Q$3:$Q$7690,"=" &amp;B81,'2way'!$Y$3:$Y$7690,"&lt;&gt;P") + SUMIFS('2way'!$Z$3:$Z$7690,'2way'!$R$3:$R$7690,"=" &amp;B81,'2way'!$Y$3:$Y$7690,"&lt;&gt;P")</f>
        <v>1200</v>
      </c>
      <c r="J81">
        <f>SUMIFS('2way'!$AF$3:$AF$7690,'2way'!$Q$3:$Q$7690,"="&amp;B81,'2way'!$Y$3:$Y$7690,"&lt;&gt;P") + SUMIFS('2way'!$AF$3:$AF$7690,'2way'!$R$3:$R$7690,"="&amp;B81,'2way'!$Y$3:$Y$7690,"&lt;&gt;P")</f>
        <v>-213</v>
      </c>
      <c r="K81" s="79">
        <f t="shared" si="5"/>
        <v>-0.17749999999999999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1200</v>
      </c>
      <c r="D82">
        <f>SUMIFS('2way'!$AB$3:$AB$7690,'2way'!$Q$3:$Q$7690,"="&amp;B82,'2way'!$Z$3:$Z$7690,"&lt;&gt;P") + SUMIFS('2way'!$AB$3:$AB$7690,'2way'!$R$3:$R$7690,"="&amp;B82,'2way'!$Z$3:$Z$7690,"&lt;&gt;P")</f>
        <v>523</v>
      </c>
      <c r="E82" s="79">
        <f t="shared" si="3"/>
        <v>0.43583333333333335</v>
      </c>
      <c r="F82">
        <f>SUMIFS('2way'!$Z$3:$Z$7690,'2way'!$Q$3:$Q$7690,"=" &amp;B82,'2way'!$Y$3:$Y$7690,"&lt;&gt;P") + SUMIFS('2way'!$Z$3:$Z$7690,'2way'!$R$3:$R$7690,"=" &amp;B82,'2way'!$Y$3:$Y$7690,"&lt;&gt;P")</f>
        <v>1200</v>
      </c>
      <c r="G82">
        <f>SUMIFS('2way'!$AD$3:$AD$7690,'2way'!$Q$3:$Q$7690,"="&amp;B82,'2way'!$Y$3:$Y$7690,"&lt;&gt;P") + SUMIFS('2way'!$AD$3:$AD$7690,'2way'!$R$3:$R$7690,"="&amp;D82,'2way'!$Y$3:$Y$7690,"&lt;&gt;P")</f>
        <v>-600</v>
      </c>
      <c r="H82" s="79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1200</v>
      </c>
      <c r="J82">
        <f>SUMIFS('2way'!$AF$3:$AF$7690,'2way'!$Q$3:$Q$7690,"="&amp;B82,'2way'!$Y$3:$Y$7690,"&lt;&gt;P") + SUMIFS('2way'!$AF$3:$AF$7690,'2way'!$R$3:$R$7690,"="&amp;B82,'2way'!$Y$3:$Y$7690,"&lt;&gt;P")</f>
        <v>643</v>
      </c>
      <c r="K82" s="79">
        <f t="shared" si="5"/>
        <v>0.53583333333333338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1200</v>
      </c>
      <c r="D83">
        <f>SUMIFS('2way'!$AB$3:$AB$7690,'2way'!$Q$3:$Q$7690,"="&amp;B83,'2way'!$Z$3:$Z$7690,"&lt;&gt;P") + SUMIFS('2way'!$AB$3:$AB$7690,'2way'!$R$3:$R$7690,"="&amp;B83,'2way'!$Z$3:$Z$7690,"&lt;&gt;P")</f>
        <v>-22.000000000000028</v>
      </c>
      <c r="E83" s="79">
        <f t="shared" si="3"/>
        <v>-1.8333333333333358E-2</v>
      </c>
      <c r="F83">
        <f>SUMIFS('2way'!$Z$3:$Z$7690,'2way'!$Q$3:$Q$7690,"=" &amp;B83,'2way'!$Y$3:$Y$7690,"&lt;&gt;P") + SUMIFS('2way'!$Z$3:$Z$7690,'2way'!$R$3:$R$7690,"=" &amp;B83,'2way'!$Y$3:$Y$7690,"&lt;&gt;P")</f>
        <v>1200</v>
      </c>
      <c r="G83">
        <f>SUMIFS('2way'!$AD$3:$AD$7690,'2way'!$Q$3:$Q$7690,"="&amp;B83,'2way'!$Y$3:$Y$7690,"&lt;&gt;P") + SUMIFS('2way'!$AD$3:$AD$7690,'2way'!$R$3:$R$7690,"="&amp;D83,'2way'!$Y$3:$Y$7690,"&lt;&gt;P")</f>
        <v>-377</v>
      </c>
      <c r="H83" s="79">
        <f t="shared" si="4"/>
        <v>-0.31416666666666665</v>
      </c>
      <c r="I83">
        <f>SUMIFS('2way'!$Z$3:$Z$7690,'2way'!$Q$3:$Q$7690,"=" &amp;B83,'2way'!$Y$3:$Y$7690,"&lt;&gt;P") + SUMIFS('2way'!$Z$3:$Z$7690,'2way'!$R$3:$R$7690,"=" &amp;B83,'2way'!$Y$3:$Y$7690,"&lt;&gt;P")</f>
        <v>1200</v>
      </c>
      <c r="J83">
        <f>SUMIFS('2way'!$AF$3:$AF$7690,'2way'!$Q$3:$Q$7690,"="&amp;B83,'2way'!$Y$3:$Y$7690,"&lt;&gt;P") + SUMIFS('2way'!$AF$3:$AF$7690,'2way'!$R$3:$R$7690,"="&amp;B83,'2way'!$Y$3:$Y$7690,"&lt;&gt;P")</f>
        <v>-343</v>
      </c>
      <c r="K83" s="79">
        <f t="shared" si="5"/>
        <v>-0.28583333333333333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1200</v>
      </c>
      <c r="D84">
        <f>SUMIFS('2way'!$AB$3:$AB$7690,'2way'!$Q$3:$Q$7690,"="&amp;B84,'2way'!$Z$3:$Z$7690,"&lt;&gt;P") + SUMIFS('2way'!$AB$3:$AB$7690,'2way'!$R$3:$R$7690,"="&amp;B84,'2way'!$Z$3:$Z$7690,"&lt;&gt;P")</f>
        <v>-62.000000000000028</v>
      </c>
      <c r="E84" s="79">
        <f t="shared" si="3"/>
        <v>-5.1666666666666687E-2</v>
      </c>
      <c r="F84">
        <f>SUMIFS('2way'!$Z$3:$Z$7690,'2way'!$Q$3:$Q$7690,"=" &amp;B84,'2way'!$Y$3:$Y$7690,"&lt;&gt;P") + SUMIFS('2way'!$Z$3:$Z$7690,'2way'!$R$3:$R$7690,"=" &amp;B84,'2way'!$Y$3:$Y$7690,"&lt;&gt;P")</f>
        <v>1200</v>
      </c>
      <c r="G84">
        <f>SUMIFS('2way'!$AD$3:$AD$7690,'2way'!$Q$3:$Q$7690,"="&amp;B84,'2way'!$Y$3:$Y$7690,"&lt;&gt;P") + SUMIFS('2way'!$AD$3:$AD$7690,'2way'!$R$3:$R$7690,"="&amp;D84,'2way'!$Y$3:$Y$7690,"&lt;&gt;P")</f>
        <v>-600</v>
      </c>
      <c r="H84" s="79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1200</v>
      </c>
      <c r="J84">
        <f>SUMIFS('2way'!$AF$3:$AF$7690,'2way'!$Q$3:$Q$7690,"="&amp;B84,'2way'!$Y$3:$Y$7690,"&lt;&gt;P") + SUMIFS('2way'!$AF$3:$AF$7690,'2way'!$R$3:$R$7690,"="&amp;B84,'2way'!$Y$3:$Y$7690,"&lt;&gt;P")</f>
        <v>-310</v>
      </c>
      <c r="K84" s="79">
        <f t="shared" si="5"/>
        <v>-0.25833333333333336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1200</v>
      </c>
      <c r="D85">
        <f>SUMIFS('2way'!$AB$3:$AB$7690,'2way'!$Q$3:$Q$7690,"="&amp;B85,'2way'!$Z$3:$Z$7690,"&lt;&gt;P") + SUMIFS('2way'!$AB$3:$AB$7690,'2way'!$R$3:$R$7690,"="&amp;B85,'2way'!$Z$3:$Z$7690,"&lt;&gt;P")</f>
        <v>-223.99999999999997</v>
      </c>
      <c r="E85" s="79">
        <f t="shared" si="3"/>
        <v>-0.18666666666666665</v>
      </c>
      <c r="F85">
        <f>SUMIFS('2way'!$Z$3:$Z$7690,'2way'!$Q$3:$Q$7690,"=" &amp;B85,'2way'!$Y$3:$Y$7690,"&lt;&gt;P") + SUMIFS('2way'!$Z$3:$Z$7690,'2way'!$R$3:$R$7690,"=" &amp;B85,'2way'!$Y$3:$Y$7690,"&lt;&gt;P")</f>
        <v>1200</v>
      </c>
      <c r="G85">
        <f>SUMIFS('2way'!$AD$3:$AD$7690,'2way'!$Q$3:$Q$7690,"="&amp;B85,'2way'!$Y$3:$Y$7690,"&lt;&gt;P") + SUMIFS('2way'!$AD$3:$AD$7690,'2way'!$R$3:$R$7690,"="&amp;D85,'2way'!$Y$3:$Y$7690,"&lt;&gt;P")</f>
        <v>-373</v>
      </c>
      <c r="H85" s="79">
        <f t="shared" si="4"/>
        <v>-0.31083333333333335</v>
      </c>
      <c r="I85">
        <f>SUMIFS('2way'!$Z$3:$Z$7690,'2way'!$Q$3:$Q$7690,"=" &amp;B85,'2way'!$Y$3:$Y$7690,"&lt;&gt;P") + SUMIFS('2way'!$Z$3:$Z$7690,'2way'!$R$3:$R$7690,"=" &amp;B85,'2way'!$Y$3:$Y$7690,"&lt;&gt;P")</f>
        <v>1200</v>
      </c>
      <c r="J85">
        <f>SUMIFS('2way'!$AF$3:$AF$7690,'2way'!$Q$3:$Q$7690,"="&amp;B85,'2way'!$Y$3:$Y$7690,"&lt;&gt;P") + SUMIFS('2way'!$AF$3:$AF$7690,'2way'!$R$3:$R$7690,"="&amp;B85,'2way'!$Y$3:$Y$7690,"&lt;&gt;P")</f>
        <v>-508</v>
      </c>
      <c r="K85" s="79">
        <f t="shared" si="5"/>
        <v>-0.42333333333333334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1200</v>
      </c>
      <c r="D86">
        <f>SUMIFS('2way'!$AB$3:$AB$7690,'2way'!$Q$3:$Q$7690,"="&amp;B86,'2way'!$Z$3:$Z$7690,"&lt;&gt;P") + SUMIFS('2way'!$AB$3:$AB$7690,'2way'!$R$3:$R$7690,"="&amp;B86,'2way'!$Z$3:$Z$7690,"&lt;&gt;P")</f>
        <v>-525</v>
      </c>
      <c r="E86" s="79">
        <f t="shared" si="3"/>
        <v>-0.4375</v>
      </c>
      <c r="F86">
        <f>SUMIFS('2way'!$Z$3:$Z$7690,'2way'!$Q$3:$Q$7690,"=" &amp;B86,'2way'!$Y$3:$Y$7690,"&lt;&gt;P") + SUMIFS('2way'!$Z$3:$Z$7690,'2way'!$R$3:$R$7690,"=" &amp;B86,'2way'!$Y$3:$Y$7690,"&lt;&gt;P")</f>
        <v>1200</v>
      </c>
      <c r="G86">
        <f>SUMIFS('2way'!$AD$3:$AD$7690,'2way'!$Q$3:$Q$7690,"="&amp;B86,'2way'!$Y$3:$Y$7690,"&lt;&gt;P") + SUMIFS('2way'!$AD$3:$AD$7690,'2way'!$R$3:$R$7690,"="&amp;D86,'2way'!$Y$3:$Y$7690,"&lt;&gt;P")</f>
        <v>-600</v>
      </c>
      <c r="H86" s="79">
        <f t="shared" si="4"/>
        <v>-0.5</v>
      </c>
      <c r="I86">
        <f>SUMIFS('2way'!$Z$3:$Z$7690,'2way'!$Q$3:$Q$7690,"=" &amp;B86,'2way'!$Y$3:$Y$7690,"&lt;&gt;P") + SUMIFS('2way'!$Z$3:$Z$7690,'2way'!$R$3:$R$7690,"=" &amp;B86,'2way'!$Y$3:$Y$7690,"&lt;&gt;P")</f>
        <v>1200</v>
      </c>
      <c r="J86">
        <f>SUMIFS('2way'!$AF$3:$AF$7690,'2way'!$Q$3:$Q$7690,"="&amp;B86,'2way'!$Y$3:$Y$7690,"&lt;&gt;P") + SUMIFS('2way'!$AF$3:$AF$7690,'2way'!$R$3:$R$7690,"="&amp;B86,'2way'!$Y$3:$Y$7690,"&lt;&gt;P")</f>
        <v>-26</v>
      </c>
      <c r="K86" s="79">
        <f t="shared" si="5"/>
        <v>-2.1666666666666667E-2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1100</v>
      </c>
      <c r="D87">
        <f>SUMIFS('2way'!$AB$3:$AB$7690,'2way'!$Q$3:$Q$7690,"="&amp;B87,'2way'!$Z$3:$Z$7690,"&lt;&gt;P") + SUMIFS('2way'!$AB$3:$AB$7690,'2way'!$R$3:$R$7690,"="&amp;B87,'2way'!$Z$3:$Z$7690,"&lt;&gt;P")</f>
        <v>-178</v>
      </c>
      <c r="E87" s="79">
        <f t="shared" si="3"/>
        <v>-0.16181818181818181</v>
      </c>
      <c r="F87">
        <f>SUMIFS('2way'!$Z$3:$Z$7690,'2way'!$Q$3:$Q$7690,"=" &amp;B87,'2way'!$Y$3:$Y$7690,"&lt;&gt;P") + SUMIFS('2way'!$Z$3:$Z$7690,'2way'!$R$3:$R$7690,"=" &amp;B87,'2way'!$Y$3:$Y$7690,"&lt;&gt;P")</f>
        <v>1100</v>
      </c>
      <c r="G87">
        <f>SUMIFS('2way'!$AD$3:$AD$7690,'2way'!$Q$3:$Q$7690,"="&amp;B87,'2way'!$Y$3:$Y$7690,"&lt;&gt;P") + SUMIFS('2way'!$AD$3:$AD$7690,'2way'!$R$3:$R$7690,"="&amp;D87,'2way'!$Y$3:$Y$7690,"&lt;&gt;P")</f>
        <v>-109</v>
      </c>
      <c r="H87" s="79">
        <f t="shared" si="4"/>
        <v>-9.9090909090909091E-2</v>
      </c>
      <c r="I87">
        <f>SUMIFS('2way'!$Z$3:$Z$7690,'2way'!$Q$3:$Q$7690,"=" &amp;B87,'2way'!$Y$3:$Y$7690,"&lt;&gt;P") + SUMIFS('2way'!$Z$3:$Z$7690,'2way'!$R$3:$R$7690,"=" &amp;B87,'2way'!$Y$3:$Y$7690,"&lt;&gt;P")</f>
        <v>1100</v>
      </c>
      <c r="J87">
        <f>SUMIFS('2way'!$AF$3:$AF$7690,'2way'!$Q$3:$Q$7690,"="&amp;B87,'2way'!$Y$3:$Y$7690,"&lt;&gt;P") + SUMIFS('2way'!$AF$3:$AF$7690,'2way'!$R$3:$R$7690,"="&amp;B87,'2way'!$Y$3:$Y$7690,"&lt;&gt;P")</f>
        <v>-219</v>
      </c>
      <c r="K87" s="79">
        <f t="shared" si="5"/>
        <v>-0.1990909090909091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1200</v>
      </c>
      <c r="D88">
        <f>SUMIFS('2way'!$AB$3:$AB$7690,'2way'!$Q$3:$Q$7690,"="&amp;B88,'2way'!$Z$3:$Z$7690,"&lt;&gt;P") + SUMIFS('2way'!$AB$3:$AB$7690,'2way'!$R$3:$R$7690,"="&amp;B88,'2way'!$Z$3:$Z$7690,"&lt;&gt;P")</f>
        <v>329</v>
      </c>
      <c r="E88" s="79">
        <f t="shared" si="3"/>
        <v>0.27416666666666667</v>
      </c>
      <c r="F88">
        <f>SUMIFS('2way'!$Z$3:$Z$7690,'2way'!$Q$3:$Q$7690,"=" &amp;B88,'2way'!$Y$3:$Y$7690,"&lt;&gt;P") + SUMIFS('2way'!$Z$3:$Z$7690,'2way'!$R$3:$R$7690,"=" &amp;B88,'2way'!$Y$3:$Y$7690,"&lt;&gt;P")</f>
        <v>1200</v>
      </c>
      <c r="G88">
        <f>SUMIFS('2way'!$AD$3:$AD$7690,'2way'!$Q$3:$Q$7690,"="&amp;B88,'2way'!$Y$3:$Y$7690,"&lt;&gt;P") + SUMIFS('2way'!$AD$3:$AD$7690,'2way'!$R$3:$R$7690,"="&amp;D88,'2way'!$Y$3:$Y$7690,"&lt;&gt;P")</f>
        <v>-600</v>
      </c>
      <c r="H88" s="79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1200</v>
      </c>
      <c r="J88">
        <f>SUMIFS('2way'!$AF$3:$AF$7690,'2way'!$Q$3:$Q$7690,"="&amp;B88,'2way'!$Y$3:$Y$7690,"&lt;&gt;P") + SUMIFS('2way'!$AF$3:$AF$7690,'2way'!$R$3:$R$7690,"="&amp;B88,'2way'!$Y$3:$Y$7690,"&lt;&gt;P")</f>
        <v>-186</v>
      </c>
      <c r="K88" s="79">
        <f t="shared" si="5"/>
        <v>-0.155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1200</v>
      </c>
      <c r="D89">
        <f>SUMIFS('2way'!$AB$3:$AB$7690,'2way'!$Q$3:$Q$7690,"="&amp;B89,'2way'!$Z$3:$Z$7690,"&lt;&gt;P") + SUMIFS('2way'!$AB$3:$AB$7690,'2way'!$R$3:$R$7690,"="&amp;B89,'2way'!$Z$3:$Z$7690,"&lt;&gt;P")</f>
        <v>0.99999999999994316</v>
      </c>
      <c r="E89" s="79">
        <f t="shared" si="3"/>
        <v>8.3333333333328601E-4</v>
      </c>
      <c r="F89">
        <f>SUMIFS('2way'!$Z$3:$Z$7690,'2way'!$Q$3:$Q$7690,"=" &amp;B89,'2way'!$Y$3:$Y$7690,"&lt;&gt;P") + SUMIFS('2way'!$Z$3:$Z$7690,'2way'!$R$3:$R$7690,"=" &amp;B89,'2way'!$Y$3:$Y$7690,"&lt;&gt;P")</f>
        <v>1200</v>
      </c>
      <c r="G89">
        <f>SUMIFS('2way'!$AD$3:$AD$7690,'2way'!$Q$3:$Q$7690,"="&amp;B89,'2way'!$Y$3:$Y$7690,"&lt;&gt;P") + SUMIFS('2way'!$AD$3:$AD$7690,'2way'!$R$3:$R$7690,"="&amp;D89,'2way'!$Y$3:$Y$7690,"&lt;&gt;P")</f>
        <v>-600</v>
      </c>
      <c r="H89" s="79">
        <f t="shared" si="4"/>
        <v>-0.5</v>
      </c>
      <c r="I89">
        <f>SUMIFS('2way'!$Z$3:$Z$7690,'2way'!$Q$3:$Q$7690,"=" &amp;B89,'2way'!$Y$3:$Y$7690,"&lt;&gt;P") + SUMIFS('2way'!$Z$3:$Z$7690,'2way'!$R$3:$R$7690,"=" &amp;B89,'2way'!$Y$3:$Y$7690,"&lt;&gt;P")</f>
        <v>1200</v>
      </c>
      <c r="J89">
        <f>SUMIFS('2way'!$AF$3:$AF$7690,'2way'!$Q$3:$Q$7690,"="&amp;B89,'2way'!$Y$3:$Y$7690,"&lt;&gt;P") + SUMIFS('2way'!$AF$3:$AF$7690,'2way'!$R$3:$R$7690,"="&amp;B89,'2way'!$Y$3:$Y$7690,"&lt;&gt;P")</f>
        <v>-491</v>
      </c>
      <c r="K89" s="79">
        <f t="shared" si="5"/>
        <v>-0.40916666666666668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1200</v>
      </c>
      <c r="D90">
        <f>SUMIFS('2way'!$AB$3:$AB$7690,'2way'!$Q$3:$Q$7690,"="&amp;B90,'2way'!$Z$3:$Z$7690,"&lt;&gt;P") + SUMIFS('2way'!$AB$3:$AB$7690,'2way'!$R$3:$R$7690,"="&amp;B90,'2way'!$Z$3:$Z$7690,"&lt;&gt;P")</f>
        <v>391</v>
      </c>
      <c r="E90" s="79">
        <f t="shared" si="3"/>
        <v>0.32583333333333331</v>
      </c>
      <c r="F90">
        <f>SUMIFS('2way'!$Z$3:$Z$7690,'2way'!$Q$3:$Q$7690,"=" &amp;B90,'2way'!$Y$3:$Y$7690,"&lt;&gt;P") + SUMIFS('2way'!$Z$3:$Z$7690,'2way'!$R$3:$R$7690,"=" &amp;B90,'2way'!$Y$3:$Y$7690,"&lt;&gt;P")</f>
        <v>1200</v>
      </c>
      <c r="G90">
        <f>SUMIFS('2way'!$AD$3:$AD$7690,'2way'!$Q$3:$Q$7690,"="&amp;B90,'2way'!$Y$3:$Y$7690,"&lt;&gt;P") + SUMIFS('2way'!$AD$3:$AD$7690,'2way'!$R$3:$R$7690,"="&amp;D90,'2way'!$Y$3:$Y$7690,"&lt;&gt;P")</f>
        <v>-160</v>
      </c>
      <c r="H90" s="79">
        <f t="shared" si="4"/>
        <v>-0.13333333333333333</v>
      </c>
      <c r="I90">
        <f>SUMIFS('2way'!$Z$3:$Z$7690,'2way'!$Q$3:$Q$7690,"=" &amp;B90,'2way'!$Y$3:$Y$7690,"&lt;&gt;P") + SUMIFS('2way'!$Z$3:$Z$7690,'2way'!$R$3:$R$7690,"=" &amp;B90,'2way'!$Y$3:$Y$7690,"&lt;&gt;P")</f>
        <v>1200</v>
      </c>
      <c r="J90">
        <f>SUMIFS('2way'!$AF$3:$AF$7690,'2way'!$Q$3:$Q$7690,"="&amp;B90,'2way'!$Y$3:$Y$7690,"&lt;&gt;P") + SUMIFS('2way'!$AF$3:$AF$7690,'2way'!$R$3:$R$7690,"="&amp;B90,'2way'!$Y$3:$Y$7690,"&lt;&gt;P")</f>
        <v>-489</v>
      </c>
      <c r="K90" s="79">
        <f t="shared" si="5"/>
        <v>-0.40749999999999997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1200</v>
      </c>
      <c r="D91">
        <f>SUMIFS('2way'!$AB$3:$AB$7690,'2way'!$Q$3:$Q$7690,"="&amp;B91,'2way'!$Z$3:$Z$7690,"&lt;&gt;P") + SUMIFS('2way'!$AB$3:$AB$7690,'2way'!$R$3:$R$7690,"="&amp;B91,'2way'!$Z$3:$Z$7690,"&lt;&gt;P")</f>
        <v>-175</v>
      </c>
      <c r="E91" s="79">
        <f t="shared" si="3"/>
        <v>-0.14583333333333334</v>
      </c>
      <c r="F91">
        <f>SUMIFS('2way'!$Z$3:$Z$7690,'2way'!$Q$3:$Q$7690,"=" &amp;B91,'2way'!$Y$3:$Y$7690,"&lt;&gt;P") + SUMIFS('2way'!$Z$3:$Z$7690,'2way'!$R$3:$R$7690,"=" &amp;B91,'2way'!$Y$3:$Y$7690,"&lt;&gt;P")</f>
        <v>1200</v>
      </c>
      <c r="G91">
        <f>SUMIFS('2way'!$AD$3:$AD$7690,'2way'!$Q$3:$Q$7690,"="&amp;B91,'2way'!$Y$3:$Y$7690,"&lt;&gt;P") + SUMIFS('2way'!$AD$3:$AD$7690,'2way'!$R$3:$R$7690,"="&amp;D91,'2way'!$Y$3:$Y$7690,"&lt;&gt;P")</f>
        <v>-600</v>
      </c>
      <c r="H91" s="79">
        <f t="shared" si="4"/>
        <v>-0.5</v>
      </c>
      <c r="I91">
        <f>SUMIFS('2way'!$Z$3:$Z$7690,'2way'!$Q$3:$Q$7690,"=" &amp;B91,'2way'!$Y$3:$Y$7690,"&lt;&gt;P") + SUMIFS('2way'!$Z$3:$Z$7690,'2way'!$R$3:$R$7690,"=" &amp;B91,'2way'!$Y$3:$Y$7690,"&lt;&gt;P")</f>
        <v>1200</v>
      </c>
      <c r="J91">
        <f>SUMIFS('2way'!$AF$3:$AF$7690,'2way'!$Q$3:$Q$7690,"="&amp;B91,'2way'!$Y$3:$Y$7690,"&lt;&gt;P") + SUMIFS('2way'!$AF$3:$AF$7690,'2way'!$R$3:$R$7690,"="&amp;B91,'2way'!$Y$3:$Y$7690,"&lt;&gt;P")</f>
        <v>-175</v>
      </c>
      <c r="K91" s="79">
        <f t="shared" si="5"/>
        <v>-0.14583333333333334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1200</v>
      </c>
      <c r="D92">
        <f>SUMIFS('2way'!$AB$3:$AB$7690,'2way'!$Q$3:$Q$7690,"="&amp;B92,'2way'!$Z$3:$Z$7690,"&lt;&gt;P") + SUMIFS('2way'!$AB$3:$AB$7690,'2way'!$R$3:$R$7690,"="&amp;B92,'2way'!$Z$3:$Z$7690,"&lt;&gt;P")</f>
        <v>-20</v>
      </c>
      <c r="E92" s="79">
        <f t="shared" si="3"/>
        <v>-1.6666666666666666E-2</v>
      </c>
      <c r="F92">
        <f>SUMIFS('2way'!$Z$3:$Z$7690,'2way'!$Q$3:$Q$7690,"=" &amp;B92,'2way'!$Y$3:$Y$7690,"&lt;&gt;P") + SUMIFS('2way'!$Z$3:$Z$7690,'2way'!$R$3:$R$7690,"=" &amp;B92,'2way'!$Y$3:$Y$7690,"&lt;&gt;P")</f>
        <v>1200</v>
      </c>
      <c r="G92">
        <f>SUMIFS('2way'!$AD$3:$AD$7690,'2way'!$Q$3:$Q$7690,"="&amp;B92,'2way'!$Y$3:$Y$7690,"&lt;&gt;P") + SUMIFS('2way'!$AD$3:$AD$7690,'2way'!$R$3:$R$7690,"="&amp;D92,'2way'!$Y$3:$Y$7690,"&lt;&gt;P")</f>
        <v>-194.00000000000003</v>
      </c>
      <c r="H92" s="79">
        <f t="shared" si="4"/>
        <v>-0.16166666666666668</v>
      </c>
      <c r="I92">
        <f>SUMIFS('2way'!$Z$3:$Z$7690,'2way'!$Q$3:$Q$7690,"=" &amp;B92,'2way'!$Y$3:$Y$7690,"&lt;&gt;P") + SUMIFS('2way'!$Z$3:$Z$7690,'2way'!$R$3:$R$7690,"=" &amp;B92,'2way'!$Y$3:$Y$7690,"&lt;&gt;P")</f>
        <v>1200</v>
      </c>
      <c r="J92">
        <f>SUMIFS('2way'!$AF$3:$AF$7690,'2way'!$Q$3:$Q$7690,"="&amp;B92,'2way'!$Y$3:$Y$7690,"&lt;&gt;P") + SUMIFS('2way'!$AF$3:$AF$7690,'2way'!$R$3:$R$7690,"="&amp;B92,'2way'!$Y$3:$Y$7690,"&lt;&gt;P")</f>
        <v>-474</v>
      </c>
      <c r="K92" s="79">
        <f t="shared" si="5"/>
        <v>-0.39500000000000002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1200</v>
      </c>
      <c r="D93">
        <f>SUMIFS('2way'!$AB$3:$AB$7690,'2way'!$Q$3:$Q$7690,"="&amp;B93,'2way'!$Z$3:$Z$7690,"&lt;&gt;P") + SUMIFS('2way'!$AB$3:$AB$7690,'2way'!$R$3:$R$7690,"="&amp;B93,'2way'!$Z$3:$Z$7690,"&lt;&gt;P")</f>
        <v>264</v>
      </c>
      <c r="E93" s="79">
        <f t="shared" si="3"/>
        <v>0.22</v>
      </c>
      <c r="F93">
        <f>SUMIFS('2way'!$Z$3:$Z$7690,'2way'!$Q$3:$Q$7690,"=" &amp;B93,'2way'!$Y$3:$Y$7690,"&lt;&gt;P") + SUMIFS('2way'!$Z$3:$Z$7690,'2way'!$R$3:$R$7690,"=" &amp;B93,'2way'!$Y$3:$Y$7690,"&lt;&gt;P")</f>
        <v>1200</v>
      </c>
      <c r="G93">
        <f>SUMIFS('2way'!$AD$3:$AD$7690,'2way'!$Q$3:$Q$7690,"="&amp;B93,'2way'!$Y$3:$Y$7690,"&lt;&gt;P") + SUMIFS('2way'!$AD$3:$AD$7690,'2way'!$R$3:$R$7690,"="&amp;D93,'2way'!$Y$3:$Y$7690,"&lt;&gt;P")</f>
        <v>-56</v>
      </c>
      <c r="H93" s="79">
        <f t="shared" si="4"/>
        <v>-4.6666666666666669E-2</v>
      </c>
      <c r="I93">
        <f>SUMIFS('2way'!$Z$3:$Z$7690,'2way'!$Q$3:$Q$7690,"=" &amp;B93,'2way'!$Y$3:$Y$7690,"&lt;&gt;P") + SUMIFS('2way'!$Z$3:$Z$7690,'2way'!$R$3:$R$7690,"=" &amp;B93,'2way'!$Y$3:$Y$7690,"&lt;&gt;P")</f>
        <v>1200</v>
      </c>
      <c r="J93">
        <f>SUMIFS('2way'!$AF$3:$AF$7690,'2way'!$Q$3:$Q$7690,"="&amp;B93,'2way'!$Y$3:$Y$7690,"&lt;&gt;P") + SUMIFS('2way'!$AF$3:$AF$7690,'2way'!$R$3:$R$7690,"="&amp;B93,'2way'!$Y$3:$Y$7690,"&lt;&gt;P")</f>
        <v>-180</v>
      </c>
      <c r="K93" s="79">
        <f t="shared" si="5"/>
        <v>-0.15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1200</v>
      </c>
      <c r="D94">
        <f>SUMIFS('2way'!$AB$3:$AB$7690,'2way'!$Q$3:$Q$7690,"="&amp;B94,'2way'!$Z$3:$Z$7690,"&lt;&gt;P") + SUMIFS('2way'!$AB$3:$AB$7690,'2way'!$R$3:$R$7690,"="&amp;B94,'2way'!$Z$3:$Z$7690,"&lt;&gt;P")</f>
        <v>-48.999999999999972</v>
      </c>
      <c r="E94" s="79">
        <f t="shared" si="3"/>
        <v>-4.0833333333333312E-2</v>
      </c>
      <c r="F94">
        <f>SUMIFS('2way'!$Z$3:$Z$7690,'2way'!$Q$3:$Q$7690,"=" &amp;B94,'2way'!$Y$3:$Y$7690,"&lt;&gt;P") + SUMIFS('2way'!$Z$3:$Z$7690,'2way'!$R$3:$R$7690,"=" &amp;B94,'2way'!$Y$3:$Y$7690,"&lt;&gt;P")</f>
        <v>1200</v>
      </c>
      <c r="G94">
        <f>SUMIFS('2way'!$AD$3:$AD$7690,'2way'!$Q$3:$Q$7690,"="&amp;B94,'2way'!$Y$3:$Y$7690,"&lt;&gt;P") + SUMIFS('2way'!$AD$3:$AD$7690,'2way'!$R$3:$R$7690,"="&amp;D94,'2way'!$Y$3:$Y$7690,"&lt;&gt;P")</f>
        <v>-500</v>
      </c>
      <c r="H94" s="79">
        <f t="shared" si="4"/>
        <v>-0.41666666666666669</v>
      </c>
      <c r="I94">
        <f>SUMIFS('2way'!$Z$3:$Z$7690,'2way'!$Q$3:$Q$7690,"=" &amp;B94,'2way'!$Y$3:$Y$7690,"&lt;&gt;P") + SUMIFS('2way'!$Z$3:$Z$7690,'2way'!$R$3:$R$7690,"=" &amp;B94,'2way'!$Y$3:$Y$7690,"&lt;&gt;P")</f>
        <v>1200</v>
      </c>
      <c r="J94">
        <f>SUMIFS('2way'!$AF$3:$AF$7690,'2way'!$Q$3:$Q$7690,"="&amp;B94,'2way'!$Y$3:$Y$7690,"&lt;&gt;P") + SUMIFS('2way'!$AF$3:$AF$7690,'2way'!$R$3:$R$7690,"="&amp;B94,'2way'!$Y$3:$Y$7690,"&lt;&gt;P")</f>
        <v>-710</v>
      </c>
      <c r="K94" s="79">
        <f t="shared" si="5"/>
        <v>-0.59166666666666667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1100</v>
      </c>
      <c r="D95">
        <f>SUMIFS('2way'!$AB$3:$AB$7690,'2way'!$Q$3:$Q$7690,"="&amp;B95,'2way'!$Z$3:$Z$7690,"&lt;&gt;P") + SUMIFS('2way'!$AB$3:$AB$7690,'2way'!$R$3:$R$7690,"="&amp;B95,'2way'!$Z$3:$Z$7690,"&lt;&gt;P")</f>
        <v>199</v>
      </c>
      <c r="E95" s="79">
        <f t="shared" si="3"/>
        <v>0.18090909090909091</v>
      </c>
      <c r="F95">
        <f>SUMIFS('2way'!$Z$3:$Z$7690,'2way'!$Q$3:$Q$7690,"=" &amp;B95,'2way'!$Y$3:$Y$7690,"&lt;&gt;P") + SUMIFS('2way'!$Z$3:$Z$7690,'2way'!$R$3:$R$7690,"=" &amp;B95,'2way'!$Y$3:$Y$7690,"&lt;&gt;P")</f>
        <v>1100</v>
      </c>
      <c r="G95">
        <f>SUMIFS('2way'!$AD$3:$AD$7690,'2way'!$Q$3:$Q$7690,"="&amp;B95,'2way'!$Y$3:$Y$7690,"&lt;&gt;P") + SUMIFS('2way'!$AD$3:$AD$7690,'2way'!$R$3:$R$7690,"="&amp;D95,'2way'!$Y$3:$Y$7690,"&lt;&gt;P")</f>
        <v>32</v>
      </c>
      <c r="H95" s="79">
        <f t="shared" si="4"/>
        <v>2.9090909090909091E-2</v>
      </c>
      <c r="I95">
        <f>SUMIFS('2way'!$Z$3:$Z$7690,'2way'!$Q$3:$Q$7690,"=" &amp;B95,'2way'!$Y$3:$Y$7690,"&lt;&gt;P") + SUMIFS('2way'!$Z$3:$Z$7690,'2way'!$R$3:$R$7690,"=" &amp;B95,'2way'!$Y$3:$Y$7690,"&lt;&gt;P")</f>
        <v>1100</v>
      </c>
      <c r="J95">
        <f>SUMIFS('2way'!$AF$3:$AF$7690,'2way'!$Q$3:$Q$7690,"="&amp;B95,'2way'!$Y$3:$Y$7690,"&lt;&gt;P") + SUMIFS('2way'!$AF$3:$AF$7690,'2way'!$R$3:$R$7690,"="&amp;B95,'2way'!$Y$3:$Y$7690,"&lt;&gt;P")</f>
        <v>-715</v>
      </c>
      <c r="K95" s="79">
        <f t="shared" si="5"/>
        <v>-0.65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1100</v>
      </c>
      <c r="D96">
        <f>SUMIFS('2way'!$AB$3:$AB$7690,'2way'!$Q$3:$Q$7690,"="&amp;B96,'2way'!$Z$3:$Z$7690,"&lt;&gt;P") + SUMIFS('2way'!$AB$3:$AB$7690,'2way'!$R$3:$R$7690,"="&amp;B96,'2way'!$Z$3:$Z$7690,"&lt;&gt;P")</f>
        <v>-122</v>
      </c>
      <c r="E96" s="79">
        <f t="shared" si="3"/>
        <v>-0.11090909090909092</v>
      </c>
      <c r="F96">
        <f>SUMIFS('2way'!$Z$3:$Z$7690,'2way'!$Q$3:$Q$7690,"=" &amp;B96,'2way'!$Y$3:$Y$7690,"&lt;&gt;P") + SUMIFS('2way'!$Z$3:$Z$7690,'2way'!$R$3:$R$7690,"=" &amp;B96,'2way'!$Y$3:$Y$7690,"&lt;&gt;P")</f>
        <v>1100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79">
        <f t="shared" si="4"/>
        <v>-0.45454545454545453</v>
      </c>
      <c r="I96">
        <f>SUMIFS('2way'!$Z$3:$Z$7690,'2way'!$Q$3:$Q$7690,"=" &amp;B96,'2way'!$Y$3:$Y$7690,"&lt;&gt;P") + SUMIFS('2way'!$Z$3:$Z$7690,'2way'!$R$3:$R$7690,"=" &amp;B96,'2way'!$Y$3:$Y$7690,"&lt;&gt;P")</f>
        <v>1100</v>
      </c>
      <c r="J96">
        <f>SUMIFS('2way'!$AF$3:$AF$7690,'2way'!$Q$3:$Q$7690,"="&amp;B96,'2way'!$Y$3:$Y$7690,"&lt;&gt;P") + SUMIFS('2way'!$AF$3:$AF$7690,'2way'!$R$3:$R$7690,"="&amp;B96,'2way'!$Y$3:$Y$7690,"&lt;&gt;P")</f>
        <v>-691</v>
      </c>
      <c r="K96" s="79">
        <f t="shared" si="5"/>
        <v>-0.62818181818181817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1100</v>
      </c>
      <c r="D97">
        <f>SUMIFS('2way'!$AB$3:$AB$7690,'2way'!$Q$3:$Q$7690,"="&amp;B97,'2way'!$Z$3:$Z$7690,"&lt;&gt;P") + SUMIFS('2way'!$AB$3:$AB$7690,'2way'!$R$3:$R$7690,"="&amp;B97,'2way'!$Z$3:$Z$7690,"&lt;&gt;P")</f>
        <v>90.999999999999943</v>
      </c>
      <c r="E97" s="79">
        <f t="shared" si="3"/>
        <v>8.2727272727272677E-2</v>
      </c>
      <c r="F97">
        <f>SUMIFS('2way'!$Z$3:$Z$7690,'2way'!$Q$3:$Q$7690,"=" &amp;B97,'2way'!$Y$3:$Y$7690,"&lt;&gt;P") + SUMIFS('2way'!$Z$3:$Z$7690,'2way'!$R$3:$R$7690,"=" &amp;B97,'2way'!$Y$3:$Y$7690,"&lt;&gt;P")</f>
        <v>1100</v>
      </c>
      <c r="G97">
        <f>SUMIFS('2way'!$AD$3:$AD$7690,'2way'!$Q$3:$Q$7690,"="&amp;B97,'2way'!$Y$3:$Y$7690,"&lt;&gt;P") + SUMIFS('2way'!$AD$3:$AD$7690,'2way'!$R$3:$R$7690,"="&amp;D97,'2way'!$Y$3:$Y$7690,"&lt;&gt;P")</f>
        <v>-225</v>
      </c>
      <c r="H97" s="79">
        <f t="shared" si="4"/>
        <v>-0.20454545454545456</v>
      </c>
      <c r="I97">
        <f>SUMIFS('2way'!$Z$3:$Z$7690,'2way'!$Q$3:$Q$7690,"=" &amp;B97,'2way'!$Y$3:$Y$7690,"&lt;&gt;P") + SUMIFS('2way'!$Z$3:$Z$7690,'2way'!$R$3:$R$7690,"=" &amp;B97,'2way'!$Y$3:$Y$7690,"&lt;&gt;P")</f>
        <v>1100</v>
      </c>
      <c r="J97">
        <f>SUMIFS('2way'!$AF$3:$AF$7690,'2way'!$Q$3:$Q$7690,"="&amp;B97,'2way'!$Y$3:$Y$7690,"&lt;&gt;P") + SUMIFS('2way'!$AF$3:$AF$7690,'2way'!$R$3:$R$7690,"="&amp;B97,'2way'!$Y$3:$Y$7690,"&lt;&gt;P")</f>
        <v>-902</v>
      </c>
      <c r="K97" s="79">
        <f t="shared" si="5"/>
        <v>-0.82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1000</v>
      </c>
      <c r="D98">
        <f>SUMIFS('2way'!$AB$3:$AB$7690,'2way'!$Q$3:$Q$7690,"="&amp;B98,'2way'!$Z$3:$Z$7690,"&lt;&gt;P") + SUMIFS('2way'!$AB$3:$AB$7690,'2way'!$R$3:$R$7690,"="&amp;B98,'2way'!$Z$3:$Z$7690,"&lt;&gt;P")</f>
        <v>384</v>
      </c>
      <c r="E98" s="79">
        <f t="shared" si="3"/>
        <v>0.38400000000000001</v>
      </c>
      <c r="F98">
        <f>SUMIFS('2way'!$Z$3:$Z$7690,'2way'!$Q$3:$Q$7690,"=" &amp;B98,'2way'!$Y$3:$Y$7690,"&lt;&gt;P") + SUMIFS('2way'!$Z$3:$Z$7690,'2way'!$R$3:$R$7690,"=" &amp;B98,'2way'!$Y$3:$Y$7690,"&lt;&gt;P")</f>
        <v>1000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79">
        <f t="shared" si="4"/>
        <v>-0.6</v>
      </c>
      <c r="I98">
        <f>SUMIFS('2way'!$Z$3:$Z$7690,'2way'!$Q$3:$Q$7690,"=" &amp;B98,'2way'!$Y$3:$Y$7690,"&lt;&gt;P") + SUMIFS('2way'!$Z$3:$Z$7690,'2way'!$R$3:$R$7690,"=" &amp;B98,'2way'!$Y$3:$Y$7690,"&lt;&gt;P")</f>
        <v>1000</v>
      </c>
      <c r="J98">
        <f>SUMIFS('2way'!$AF$3:$AF$7690,'2way'!$Q$3:$Q$7690,"="&amp;B98,'2way'!$Y$3:$Y$7690,"&lt;&gt;P") + SUMIFS('2way'!$AF$3:$AF$7690,'2way'!$R$3:$R$7690,"="&amp;B98,'2way'!$Y$3:$Y$7690,"&lt;&gt;P")</f>
        <v>-1000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-499</v>
      </c>
      <c r="E99" s="79">
        <f t="shared" si="3"/>
        <v>-0.45363636363636362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-600</v>
      </c>
      <c r="H99" s="79">
        <f t="shared" si="4"/>
        <v>-0.54545454545454541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-908</v>
      </c>
      <c r="K99" s="79">
        <f t="shared" si="5"/>
        <v>-0.82545454545454544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-52</v>
      </c>
      <c r="E100" s="79">
        <f t="shared" si="3"/>
        <v>-5.1999999999999998E-2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-325</v>
      </c>
      <c r="H100" s="79">
        <f t="shared" si="4"/>
        <v>-0.32500000000000001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-264</v>
      </c>
      <c r="K100" s="79">
        <f t="shared" si="5"/>
        <v>-0.26400000000000001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1100</v>
      </c>
      <c r="D101">
        <f>SUMIFS('2way'!$AB$3:$AB$7690,'2way'!$Q$3:$Q$7690,"="&amp;B101,'2way'!$Z$3:$Z$7690,"&lt;&gt;P") + SUMIFS('2way'!$AB$3:$AB$7690,'2way'!$R$3:$R$7690,"="&amp;B101,'2way'!$Z$3:$Z$7690,"&lt;&gt;P")</f>
        <v>21</v>
      </c>
      <c r="E101" s="79">
        <f t="shared" si="3"/>
        <v>1.9090909090909092E-2</v>
      </c>
      <c r="F101">
        <f>SUMIFS('2way'!$Z$3:$Z$7690,'2way'!$Q$3:$Q$7690,"=" &amp;B101,'2way'!$Y$3:$Y$7690,"&lt;&gt;P") + SUMIFS('2way'!$Z$3:$Z$7690,'2way'!$R$3:$R$7690,"=" &amp;B101,'2way'!$Y$3:$Y$7690,"&lt;&gt;P")</f>
        <v>1100</v>
      </c>
      <c r="G101">
        <f>SUMIFS('2way'!$AD$3:$AD$7690,'2way'!$Q$3:$Q$7690,"="&amp;B101,'2way'!$Y$3:$Y$7690,"&lt;&gt;P") + SUMIFS('2way'!$AD$3:$AD$7690,'2way'!$R$3:$R$7690,"="&amp;D101,'2way'!$Y$3:$Y$7690,"&lt;&gt;P")</f>
        <v>-147</v>
      </c>
      <c r="H101" s="79">
        <f t="shared" si="4"/>
        <v>-0.13363636363636364</v>
      </c>
      <c r="I101">
        <f>SUMIFS('2way'!$Z$3:$Z$7690,'2way'!$Q$3:$Q$7690,"=" &amp;B101,'2way'!$Y$3:$Y$7690,"&lt;&gt;P") + SUMIFS('2way'!$Z$3:$Z$7690,'2way'!$R$3:$R$7690,"=" &amp;B101,'2way'!$Y$3:$Y$7690,"&lt;&gt;P")</f>
        <v>1100</v>
      </c>
      <c r="J101">
        <f>SUMIFS('2way'!$AF$3:$AF$7690,'2way'!$Q$3:$Q$7690,"="&amp;B101,'2way'!$Y$3:$Y$7690,"&lt;&gt;P") + SUMIFS('2way'!$AF$3:$AF$7690,'2way'!$R$3:$R$7690,"="&amp;B101,'2way'!$Y$3:$Y$7690,"&lt;&gt;P")</f>
        <v>-515</v>
      </c>
      <c r="K101" s="79">
        <f t="shared" si="5"/>
        <v>-0.4681818181818182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1100</v>
      </c>
      <c r="D102">
        <f>SUMIFS('2way'!$AB$3:$AB$7690,'2way'!$Q$3:$Q$7690,"="&amp;B102,'2way'!$Z$3:$Z$7690,"&lt;&gt;P") + SUMIFS('2way'!$AB$3:$AB$7690,'2way'!$R$3:$R$7690,"="&amp;B102,'2way'!$Z$3:$Z$7690,"&lt;&gt;P")</f>
        <v>268</v>
      </c>
      <c r="E102" s="79">
        <f t="shared" si="3"/>
        <v>0.24363636363636362</v>
      </c>
      <c r="F102">
        <f>SUMIFS('2way'!$Z$3:$Z$7690,'2way'!$Q$3:$Q$7690,"=" &amp;B102,'2way'!$Y$3:$Y$7690,"&lt;&gt;P") + SUMIFS('2way'!$Z$3:$Z$7690,'2way'!$R$3:$R$7690,"=" &amp;B102,'2way'!$Y$3:$Y$7690,"&lt;&gt;P")</f>
        <v>1100</v>
      </c>
      <c r="G102">
        <f>SUMIFS('2way'!$AD$3:$AD$7690,'2way'!$Q$3:$Q$7690,"="&amp;B102,'2way'!$Y$3:$Y$7690,"&lt;&gt;P") + SUMIFS('2way'!$AD$3:$AD$7690,'2way'!$R$3:$R$7690,"="&amp;D102,'2way'!$Y$3:$Y$7690,"&lt;&gt;P")</f>
        <v>-75</v>
      </c>
      <c r="H102" s="79">
        <f t="shared" si="4"/>
        <v>-6.8181818181818177E-2</v>
      </c>
      <c r="I102">
        <f>SUMIFS('2way'!$Z$3:$Z$7690,'2way'!$Q$3:$Q$7690,"=" &amp;B102,'2way'!$Y$3:$Y$7690,"&lt;&gt;P") + SUMIFS('2way'!$Z$3:$Z$7690,'2way'!$R$3:$R$7690,"=" &amp;B102,'2way'!$Y$3:$Y$7690,"&lt;&gt;P")</f>
        <v>1100</v>
      </c>
      <c r="J102">
        <f>SUMIFS('2way'!$AF$3:$AF$7690,'2way'!$Q$3:$Q$7690,"="&amp;B102,'2way'!$Y$3:$Y$7690,"&lt;&gt;P") + SUMIFS('2way'!$AF$3:$AF$7690,'2way'!$R$3:$R$7690,"="&amp;B102,'2way'!$Y$3:$Y$7690,"&lt;&gt;P")</f>
        <v>-1100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1000</v>
      </c>
      <c r="D103">
        <f>SUMIFS('2way'!$AB$3:$AB$7690,'2way'!$Q$3:$Q$7690,"="&amp;B103,'2way'!$Z$3:$Z$7690,"&lt;&gt;P") + SUMIFS('2way'!$AB$3:$AB$7690,'2way'!$R$3:$R$7690,"="&amp;B103,'2way'!$Z$3:$Z$7690,"&lt;&gt;P")</f>
        <v>-207</v>
      </c>
      <c r="E103" s="79">
        <f t="shared" si="3"/>
        <v>-0.20699999999999999</v>
      </c>
      <c r="F103">
        <f>SUMIFS('2way'!$Z$3:$Z$7690,'2way'!$Q$3:$Q$7690,"=" &amp;B103,'2way'!$Y$3:$Y$7690,"&lt;&gt;P") + SUMIFS('2way'!$Z$3:$Z$7690,'2way'!$R$3:$R$7690,"=" &amp;B103,'2way'!$Y$3:$Y$7690,"&lt;&gt;P")</f>
        <v>1000</v>
      </c>
      <c r="G103">
        <f>SUMIFS('2way'!$AD$3:$AD$7690,'2way'!$Q$3:$Q$7690,"="&amp;B103,'2way'!$Y$3:$Y$7690,"&lt;&gt;P") + SUMIFS('2way'!$AD$3:$AD$7690,'2way'!$R$3:$R$7690,"="&amp;D103,'2way'!$Y$3:$Y$7690,"&lt;&gt;P")</f>
        <v>-130</v>
      </c>
      <c r="H103" s="79">
        <f t="shared" si="4"/>
        <v>-0.13</v>
      </c>
      <c r="I103">
        <f>SUMIFS('2way'!$Z$3:$Z$7690,'2way'!$Q$3:$Q$7690,"=" &amp;B103,'2way'!$Y$3:$Y$7690,"&lt;&gt;P") + SUMIFS('2way'!$Z$3:$Z$7690,'2way'!$R$3:$R$7690,"=" &amp;B103,'2way'!$Y$3:$Y$7690,"&lt;&gt;P")</f>
        <v>1000</v>
      </c>
      <c r="J103">
        <f>SUMIFS('2way'!$AF$3:$AF$7690,'2way'!$Q$3:$Q$7690,"="&amp;B103,'2way'!$Y$3:$Y$7690,"&lt;&gt;P") + SUMIFS('2way'!$AF$3:$AF$7690,'2way'!$R$3:$R$7690,"="&amp;B103,'2way'!$Y$3:$Y$7690,"&lt;&gt;P")</f>
        <v>-794</v>
      </c>
      <c r="K103" s="79">
        <f t="shared" si="5"/>
        <v>-0.79400000000000004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1100</v>
      </c>
      <c r="D104">
        <f>SUMIFS('2way'!$AB$3:$AB$7690,'2way'!$Q$3:$Q$7690,"="&amp;B104,'2way'!$Z$3:$Z$7690,"&lt;&gt;P") + SUMIFS('2way'!$AB$3:$AB$7690,'2way'!$R$3:$R$7690,"="&amp;B104,'2way'!$Z$3:$Z$7690,"&lt;&gt;P")</f>
        <v>294</v>
      </c>
      <c r="E104" s="79">
        <f t="shared" si="3"/>
        <v>0.26727272727272727</v>
      </c>
      <c r="F104">
        <f>SUMIFS('2way'!$Z$3:$Z$7690,'2way'!$Q$3:$Q$7690,"=" &amp;B104,'2way'!$Y$3:$Y$7690,"&lt;&gt;P") + SUMIFS('2way'!$Z$3:$Z$7690,'2way'!$R$3:$R$7690,"=" &amp;B104,'2way'!$Y$3:$Y$7690,"&lt;&gt;P")</f>
        <v>1100</v>
      </c>
      <c r="G104">
        <f>SUMIFS('2way'!$AD$3:$AD$7690,'2way'!$Q$3:$Q$7690,"="&amp;B104,'2way'!$Y$3:$Y$7690,"&lt;&gt;P") + SUMIFS('2way'!$AD$3:$AD$7690,'2way'!$R$3:$R$7690,"="&amp;D104,'2way'!$Y$3:$Y$7690,"&lt;&gt;P")</f>
        <v>-408</v>
      </c>
      <c r="H104" s="79">
        <f t="shared" si="4"/>
        <v>-0.37090909090909091</v>
      </c>
      <c r="I104">
        <f>SUMIFS('2way'!$Z$3:$Z$7690,'2way'!$Q$3:$Q$7690,"=" &amp;B104,'2way'!$Y$3:$Y$7690,"&lt;&gt;P") + SUMIFS('2way'!$Z$3:$Z$7690,'2way'!$R$3:$R$7690,"=" &amp;B104,'2way'!$Y$3:$Y$7690,"&lt;&gt;P")</f>
        <v>1100</v>
      </c>
      <c r="J104">
        <f>SUMIFS('2way'!$AF$3:$AF$7690,'2way'!$Q$3:$Q$7690,"="&amp;B104,'2way'!$Y$3:$Y$7690,"&lt;&gt;P") + SUMIFS('2way'!$AF$3:$AF$7690,'2way'!$R$3:$R$7690,"="&amp;B104,'2way'!$Y$3:$Y$7690,"&lt;&gt;P")</f>
        <v>270</v>
      </c>
      <c r="K104" s="79">
        <f t="shared" si="5"/>
        <v>0.24545454545454545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1100</v>
      </c>
      <c r="D105">
        <f>SUMIFS('2way'!$AB$3:$AB$7690,'2way'!$Q$3:$Q$7690,"="&amp;B105,'2way'!$Z$3:$Z$7690,"&lt;&gt;P") + SUMIFS('2way'!$AB$3:$AB$7690,'2way'!$R$3:$R$7690,"="&amp;B105,'2way'!$Z$3:$Z$7690,"&lt;&gt;P")</f>
        <v>330</v>
      </c>
      <c r="E105" s="79">
        <f t="shared" si="3"/>
        <v>0.3</v>
      </c>
      <c r="F105">
        <f>SUMIFS('2way'!$Z$3:$Z$7690,'2way'!$Q$3:$Q$7690,"=" &amp;B105,'2way'!$Y$3:$Y$7690,"&lt;&gt;P") + SUMIFS('2way'!$Z$3:$Z$7690,'2way'!$R$3:$R$7690,"=" &amp;B105,'2way'!$Y$3:$Y$7690,"&lt;&gt;P")</f>
        <v>1100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-0.21363636363636362</v>
      </c>
      <c r="I105">
        <f>SUMIFS('2way'!$Z$3:$Z$7690,'2way'!$Q$3:$Q$7690,"=" &amp;B105,'2way'!$Y$3:$Y$7690,"&lt;&gt;P") + SUMIFS('2way'!$Z$3:$Z$7690,'2way'!$R$3:$R$7690,"=" &amp;B105,'2way'!$Y$3:$Y$7690,"&lt;&gt;P")</f>
        <v>1100</v>
      </c>
      <c r="J105">
        <f>SUMIFS('2way'!$AF$3:$AF$7690,'2way'!$Q$3:$Q$7690,"="&amp;B105,'2way'!$Y$3:$Y$7690,"&lt;&gt;P") + SUMIFS('2way'!$AF$3:$AF$7690,'2way'!$R$3:$R$7690,"="&amp;B105,'2way'!$Y$3:$Y$7690,"&lt;&gt;P")</f>
        <v>-709</v>
      </c>
      <c r="K105" s="79">
        <f t="shared" si="5"/>
        <v>-0.64454545454545453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1100</v>
      </c>
      <c r="D106">
        <f>SUMIFS('2way'!$AB$3:$AB$7690,'2way'!$Q$3:$Q$7690,"="&amp;B106,'2way'!$Z$3:$Z$7690,"&lt;&gt;P") + SUMIFS('2way'!$AB$3:$AB$7690,'2way'!$R$3:$R$7690,"="&amp;B106,'2way'!$Z$3:$Z$7690,"&lt;&gt;P")</f>
        <v>-293</v>
      </c>
      <c r="E106" s="79">
        <f t="shared" si="3"/>
        <v>-0.26636363636363636</v>
      </c>
      <c r="F106">
        <f>SUMIFS('2way'!$Z$3:$Z$7690,'2way'!$Q$3:$Q$7690,"=" &amp;B106,'2way'!$Y$3:$Y$7690,"&lt;&gt;P") + SUMIFS('2way'!$Z$3:$Z$7690,'2way'!$R$3:$R$7690,"=" &amp;B106,'2way'!$Y$3:$Y$7690,"&lt;&gt;P")</f>
        <v>1100</v>
      </c>
      <c r="G106">
        <f>SUMIFS('2way'!$AD$3:$AD$7690,'2way'!$Q$3:$Q$7690,"="&amp;B106,'2way'!$Y$3:$Y$7690,"&lt;&gt;P") + SUMIFS('2way'!$AD$3:$AD$7690,'2way'!$R$3:$R$7690,"="&amp;D106,'2way'!$Y$3:$Y$7690,"&lt;&gt;P")</f>
        <v>-500</v>
      </c>
      <c r="H106" s="79">
        <f t="shared" si="4"/>
        <v>-0.45454545454545453</v>
      </c>
      <c r="I106">
        <f>SUMIFS('2way'!$Z$3:$Z$7690,'2way'!$Q$3:$Q$7690,"=" &amp;B106,'2way'!$Y$3:$Y$7690,"&lt;&gt;P") + SUMIFS('2way'!$Z$3:$Z$7690,'2way'!$R$3:$R$7690,"=" &amp;B106,'2way'!$Y$3:$Y$7690,"&lt;&gt;P")</f>
        <v>1100</v>
      </c>
      <c r="J106">
        <f>SUMIFS('2way'!$AF$3:$AF$7690,'2way'!$Q$3:$Q$7690,"="&amp;B106,'2way'!$Y$3:$Y$7690,"&lt;&gt;P") + SUMIFS('2way'!$AF$3:$AF$7690,'2way'!$R$3:$R$7690,"="&amp;B106,'2way'!$Y$3:$Y$7690,"&lt;&gt;P")</f>
        <v>-293</v>
      </c>
      <c r="K106" s="79">
        <f t="shared" si="5"/>
        <v>-0.26636363636363636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1000</v>
      </c>
      <c r="D107">
        <f>SUMIFS('2way'!$AB$3:$AB$7690,'2way'!$Q$3:$Q$7690,"="&amp;B107,'2way'!$Z$3:$Z$7690,"&lt;&gt;P") + SUMIFS('2way'!$AB$3:$AB$7690,'2way'!$R$3:$R$7690,"="&amp;B107,'2way'!$Z$3:$Z$7690,"&lt;&gt;P")</f>
        <v>507</v>
      </c>
      <c r="E107" s="79">
        <f t="shared" si="3"/>
        <v>0.50700000000000001</v>
      </c>
      <c r="F107">
        <f>SUMIFS('2way'!$Z$3:$Z$7690,'2way'!$Q$3:$Q$7690,"=" &amp;B107,'2way'!$Y$3:$Y$7690,"&lt;&gt;P") + SUMIFS('2way'!$Z$3:$Z$7690,'2way'!$R$3:$R$7690,"=" &amp;B107,'2way'!$Y$3:$Y$7690,"&lt;&gt;P")</f>
        <v>1000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-0.29599999999999999</v>
      </c>
      <c r="I107">
        <f>SUMIFS('2way'!$Z$3:$Z$7690,'2way'!$Q$3:$Q$7690,"=" &amp;B107,'2way'!$Y$3:$Y$7690,"&lt;&gt;P") + SUMIFS('2way'!$Z$3:$Z$7690,'2way'!$R$3:$R$7690,"=" &amp;B107,'2way'!$Y$3:$Y$7690,"&lt;&gt;P")</f>
        <v>1000</v>
      </c>
      <c r="J107">
        <f>SUMIFS('2way'!$AF$3:$AF$7690,'2way'!$Q$3:$Q$7690,"="&amp;B107,'2way'!$Y$3:$Y$7690,"&lt;&gt;P") + SUMIFS('2way'!$AF$3:$AF$7690,'2way'!$R$3:$R$7690,"="&amp;B107,'2way'!$Y$3:$Y$7690,"&lt;&gt;P")</f>
        <v>-40</v>
      </c>
      <c r="K107" s="79">
        <f t="shared" si="5"/>
        <v>-0.04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1000</v>
      </c>
      <c r="D108">
        <f>SUMIFS('2way'!$AB$3:$AB$7690,'2way'!$Q$3:$Q$7690,"="&amp;B108,'2way'!$Z$3:$Z$7690,"&lt;&gt;P") + SUMIFS('2way'!$AB$3:$AB$7690,'2way'!$R$3:$R$7690,"="&amp;B108,'2way'!$Z$3:$Z$7690,"&lt;&gt;P")</f>
        <v>-53</v>
      </c>
      <c r="E108" s="79">
        <f t="shared" si="3"/>
        <v>-5.2999999999999999E-2</v>
      </c>
      <c r="F108">
        <f>SUMIFS('2way'!$Z$3:$Z$7690,'2way'!$Q$3:$Q$7690,"=" &amp;B108,'2way'!$Y$3:$Y$7690,"&lt;&gt;P") + SUMIFS('2way'!$Z$3:$Z$7690,'2way'!$R$3:$R$7690,"=" &amp;B108,'2way'!$Y$3:$Y$7690,"&lt;&gt;P")</f>
        <v>1000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79">
        <f t="shared" si="4"/>
        <v>-0.4</v>
      </c>
      <c r="I108">
        <f>SUMIFS('2way'!$Z$3:$Z$7690,'2way'!$Q$3:$Q$7690,"=" &amp;B108,'2way'!$Y$3:$Y$7690,"&lt;&gt;P") + SUMIFS('2way'!$Z$3:$Z$7690,'2way'!$R$3:$R$7690,"=" &amp;B108,'2way'!$Y$3:$Y$7690,"&lt;&gt;P")</f>
        <v>1000</v>
      </c>
      <c r="J108">
        <f>SUMIFS('2way'!$AF$3:$AF$7690,'2way'!$Q$3:$Q$7690,"="&amp;B108,'2way'!$Y$3:$Y$7690,"&lt;&gt;P") + SUMIFS('2way'!$AF$3:$AF$7690,'2way'!$R$3:$R$7690,"="&amp;B108,'2way'!$Y$3:$Y$7690,"&lt;&gt;P")</f>
        <v>-615</v>
      </c>
      <c r="K108" s="79">
        <f t="shared" si="5"/>
        <v>-0.61499999999999999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137</v>
      </c>
      <c r="E109" s="79">
        <f t="shared" si="3"/>
        <v>0.13700000000000001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-148</v>
      </c>
      <c r="H109" s="79">
        <f t="shared" si="4"/>
        <v>-0.14799999999999999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-786</v>
      </c>
      <c r="K109" s="79">
        <f t="shared" si="5"/>
        <v>-0.78600000000000003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1100</v>
      </c>
      <c r="D110">
        <f>SUMIFS('2way'!$AB$3:$AB$7690,'2way'!$Q$3:$Q$7690,"="&amp;B110,'2way'!$Z$3:$Z$7690,"&lt;&gt;P") + SUMIFS('2way'!$AB$3:$AB$7690,'2way'!$R$3:$R$7690,"="&amp;B110,'2way'!$Z$3:$Z$7690,"&lt;&gt;P")</f>
        <v>100</v>
      </c>
      <c r="E110" s="79">
        <f t="shared" si="3"/>
        <v>9.0909090909090912E-2</v>
      </c>
      <c r="F110">
        <f>SUMIFS('2way'!$Z$3:$Z$7690,'2way'!$Q$3:$Q$7690,"=" &amp;B110,'2way'!$Y$3:$Y$7690,"&lt;&gt;P") + SUMIFS('2way'!$Z$3:$Z$7690,'2way'!$R$3:$R$7690,"=" &amp;B110,'2way'!$Y$3:$Y$7690,"&lt;&gt;P")</f>
        <v>1100</v>
      </c>
      <c r="G110">
        <f>SUMIFS('2way'!$AD$3:$AD$7690,'2way'!$Q$3:$Q$7690,"="&amp;B110,'2way'!$Y$3:$Y$7690,"&lt;&gt;P") + SUMIFS('2way'!$AD$3:$AD$7690,'2way'!$R$3:$R$7690,"="&amp;D110,'2way'!$Y$3:$Y$7690,"&lt;&gt;P")</f>
        <v>-341</v>
      </c>
      <c r="H110" s="79">
        <f t="shared" si="4"/>
        <v>-0.31</v>
      </c>
      <c r="I110">
        <f>SUMIFS('2way'!$Z$3:$Z$7690,'2way'!$Q$3:$Q$7690,"=" &amp;B110,'2way'!$Y$3:$Y$7690,"&lt;&gt;P") + SUMIFS('2way'!$Z$3:$Z$7690,'2way'!$R$3:$R$7690,"=" &amp;B110,'2way'!$Y$3:$Y$7690,"&lt;&gt;P")</f>
        <v>1100</v>
      </c>
      <c r="J110">
        <f>SUMIFS('2way'!$AF$3:$AF$7690,'2way'!$Q$3:$Q$7690,"="&amp;B110,'2way'!$Y$3:$Y$7690,"&lt;&gt;P") + SUMIFS('2way'!$AF$3:$AF$7690,'2way'!$R$3:$R$7690,"="&amp;B110,'2way'!$Y$3:$Y$7690,"&lt;&gt;P")</f>
        <v>-117</v>
      </c>
      <c r="K110" s="79">
        <f t="shared" si="5"/>
        <v>-0.10636363636363637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900</v>
      </c>
      <c r="D111">
        <f>SUMIFS('2way'!$AB$3:$AB$7690,'2way'!$Q$3:$Q$7690,"="&amp;B111,'2way'!$Z$3:$Z$7690,"&lt;&gt;P") + SUMIFS('2way'!$AB$3:$AB$7690,'2way'!$R$3:$R$7690,"="&amp;B111,'2way'!$Z$3:$Z$7690,"&lt;&gt;P")</f>
        <v>-68.000000000000057</v>
      </c>
      <c r="E111" s="79">
        <f t="shared" si="3"/>
        <v>-7.5555555555555612E-2</v>
      </c>
      <c r="F111">
        <f>SUMIFS('2way'!$Z$3:$Z$7690,'2way'!$Q$3:$Q$7690,"=" &amp;B111,'2way'!$Y$3:$Y$7690,"&lt;&gt;P") + SUMIFS('2way'!$Z$3:$Z$7690,'2way'!$R$3:$R$7690,"=" &amp;B111,'2way'!$Y$3:$Y$7690,"&lt;&gt;P")</f>
        <v>900</v>
      </c>
      <c r="G111">
        <f>SUMIFS('2way'!$AD$3:$AD$7690,'2way'!$Q$3:$Q$7690,"="&amp;B111,'2way'!$Y$3:$Y$7690,"&lt;&gt;P") + SUMIFS('2way'!$AD$3:$AD$7690,'2way'!$R$3:$R$7690,"="&amp;D111,'2way'!$Y$3:$Y$7690,"&lt;&gt;P")</f>
        <v>-193.00000000000003</v>
      </c>
      <c r="H111" s="79">
        <f t="shared" si="4"/>
        <v>-0.21444444444444447</v>
      </c>
      <c r="I111">
        <f>SUMIFS('2way'!$Z$3:$Z$7690,'2way'!$Q$3:$Q$7690,"=" &amp;B111,'2way'!$Y$3:$Y$7690,"&lt;&gt;P") + SUMIFS('2way'!$Z$3:$Z$7690,'2way'!$R$3:$R$7690,"=" &amp;B111,'2way'!$Y$3:$Y$7690,"&lt;&gt;P")</f>
        <v>900</v>
      </c>
      <c r="J111">
        <f>SUMIFS('2way'!$AF$3:$AF$7690,'2way'!$Q$3:$Q$7690,"="&amp;B111,'2way'!$Y$3:$Y$7690,"&lt;&gt;P") + SUMIFS('2way'!$AF$3:$AF$7690,'2way'!$R$3:$R$7690,"="&amp;B111,'2way'!$Y$3:$Y$7690,"&lt;&gt;P")</f>
        <v>-454</v>
      </c>
      <c r="K111" s="79">
        <f t="shared" si="5"/>
        <v>-0.50444444444444447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800</v>
      </c>
      <c r="D112">
        <f>SUMIFS('2way'!$AB$3:$AB$7690,'2way'!$Q$3:$Q$7690,"="&amp;B112,'2way'!$Z$3:$Z$7690,"&lt;&gt;P") + SUMIFS('2way'!$AB$3:$AB$7690,'2way'!$R$3:$R$7690,"="&amp;B112,'2way'!$Z$3:$Z$7690,"&lt;&gt;P")</f>
        <v>714</v>
      </c>
      <c r="E112" s="79">
        <f t="shared" si="3"/>
        <v>0.89249999999999996</v>
      </c>
      <c r="F112">
        <f>SUMIFS('2way'!$Z$3:$Z$7690,'2way'!$Q$3:$Q$7690,"=" &amp;B112,'2way'!$Y$3:$Y$7690,"&lt;&gt;P") + SUMIFS('2way'!$Z$3:$Z$7690,'2way'!$R$3:$R$7690,"=" &amp;B112,'2way'!$Y$3:$Y$7690,"&lt;&gt;P")</f>
        <v>800</v>
      </c>
      <c r="G112">
        <f>SUMIFS('2way'!$AD$3:$AD$7690,'2way'!$Q$3:$Q$7690,"="&amp;B112,'2way'!$Y$3:$Y$7690,"&lt;&gt;P") + SUMIFS('2way'!$AD$3:$AD$7690,'2way'!$R$3:$R$7690,"="&amp;D112,'2way'!$Y$3:$Y$7690,"&lt;&gt;P")</f>
        <v>-317</v>
      </c>
      <c r="H112" s="79">
        <f t="shared" si="4"/>
        <v>-0.39624999999999999</v>
      </c>
      <c r="I112">
        <f>SUMIFS('2way'!$Z$3:$Z$7690,'2way'!$Q$3:$Q$7690,"=" &amp;B112,'2way'!$Y$3:$Y$7690,"&lt;&gt;P") + SUMIFS('2way'!$Z$3:$Z$7690,'2way'!$R$3:$R$7690,"=" &amp;B112,'2way'!$Y$3:$Y$7690,"&lt;&gt;P")</f>
        <v>800</v>
      </c>
      <c r="J112">
        <f>SUMIFS('2way'!$AF$3:$AF$7690,'2way'!$Q$3:$Q$7690,"="&amp;B112,'2way'!$Y$3:$Y$7690,"&lt;&gt;P") + SUMIFS('2way'!$AF$3:$AF$7690,'2way'!$R$3:$R$7690,"="&amp;B112,'2way'!$Y$3:$Y$7690,"&lt;&gt;P")</f>
        <v>-210</v>
      </c>
      <c r="K112" s="79">
        <f t="shared" si="5"/>
        <v>-0.26250000000000001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1000</v>
      </c>
      <c r="D113">
        <f>SUMIFS('2way'!$AB$3:$AB$7690,'2way'!$Q$3:$Q$7690,"="&amp;B113,'2way'!$Z$3:$Z$7690,"&lt;&gt;P") + SUMIFS('2way'!$AB$3:$AB$7690,'2way'!$R$3:$R$7690,"="&amp;B113,'2way'!$Z$3:$Z$7690,"&lt;&gt;P")</f>
        <v>-193.00000000000003</v>
      </c>
      <c r="E113" s="79">
        <f t="shared" si="3"/>
        <v>-0.19300000000000003</v>
      </c>
      <c r="F113">
        <f>SUMIFS('2way'!$Z$3:$Z$7690,'2way'!$Q$3:$Q$7690,"=" &amp;B113,'2way'!$Y$3:$Y$7690,"&lt;&gt;P") + SUMIFS('2way'!$Z$3:$Z$7690,'2way'!$R$3:$R$7690,"=" &amp;B113,'2way'!$Y$3:$Y$7690,"&lt;&gt;P")</f>
        <v>1000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1000</v>
      </c>
      <c r="J113">
        <f>SUMIFS('2way'!$AF$3:$AF$7690,'2way'!$Q$3:$Q$7690,"="&amp;B113,'2way'!$Y$3:$Y$7690,"&lt;&gt;P") + SUMIFS('2way'!$AF$3:$AF$7690,'2way'!$R$3:$R$7690,"="&amp;B113,'2way'!$Y$3:$Y$7690,"&lt;&gt;P")</f>
        <v>-251</v>
      </c>
      <c r="K113" s="79">
        <f t="shared" si="5"/>
        <v>-0.251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900</v>
      </c>
      <c r="D114">
        <f>SUMIFS('2way'!$AB$3:$AB$7690,'2way'!$Q$3:$Q$7690,"="&amp;B114,'2way'!$Z$3:$Z$7690,"&lt;&gt;P") + SUMIFS('2way'!$AB$3:$AB$7690,'2way'!$R$3:$R$7690,"="&amp;B114,'2way'!$Z$3:$Z$7690,"&lt;&gt;P")</f>
        <v>-533</v>
      </c>
      <c r="E114" s="79">
        <f t="shared" si="3"/>
        <v>-0.59222222222222221</v>
      </c>
      <c r="F114">
        <f>SUMIFS('2way'!$Z$3:$Z$7690,'2way'!$Q$3:$Q$7690,"=" &amp;B114,'2way'!$Y$3:$Y$7690,"&lt;&gt;P") + SUMIFS('2way'!$Z$3:$Z$7690,'2way'!$R$3:$R$7690,"=" &amp;B114,'2way'!$Y$3:$Y$7690,"&lt;&gt;P")</f>
        <v>900</v>
      </c>
      <c r="G114">
        <f>SUMIFS('2way'!$AD$3:$AD$7690,'2way'!$Q$3:$Q$7690,"="&amp;B114,'2way'!$Y$3:$Y$7690,"&lt;&gt;P") + SUMIFS('2way'!$AD$3:$AD$7690,'2way'!$R$3:$R$7690,"="&amp;D114,'2way'!$Y$3:$Y$7690,"&lt;&gt;P")</f>
        <v>-69</v>
      </c>
      <c r="H114" s="79">
        <f t="shared" si="4"/>
        <v>-7.6666666666666661E-2</v>
      </c>
      <c r="I114">
        <f>SUMIFS('2way'!$Z$3:$Z$7690,'2way'!$Q$3:$Q$7690,"=" &amp;B114,'2way'!$Y$3:$Y$7690,"&lt;&gt;P") + SUMIFS('2way'!$Z$3:$Z$7690,'2way'!$R$3:$R$7690,"=" &amp;B114,'2way'!$Y$3:$Y$7690,"&lt;&gt;P")</f>
        <v>900</v>
      </c>
      <c r="J114">
        <f>SUMIFS('2way'!$AF$3:$AF$7690,'2way'!$Q$3:$Q$7690,"="&amp;B114,'2way'!$Y$3:$Y$7690,"&lt;&gt;P") + SUMIFS('2way'!$AF$3:$AF$7690,'2way'!$R$3:$R$7690,"="&amp;B114,'2way'!$Y$3:$Y$7690,"&lt;&gt;P")</f>
        <v>-900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63</v>
      </c>
      <c r="E115" s="79">
        <f t="shared" si="3"/>
        <v>5.7272727272727274E-2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-237</v>
      </c>
      <c r="H115" s="79">
        <f t="shared" si="4"/>
        <v>-0.21545454545454545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-898</v>
      </c>
      <c r="K115" s="79">
        <f t="shared" si="5"/>
        <v>-0.8163636363636364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1000</v>
      </c>
      <c r="D116">
        <f>SUMIFS('2way'!$AB$3:$AB$7690,'2way'!$Q$3:$Q$7690,"="&amp;B116,'2way'!$Z$3:$Z$7690,"&lt;&gt;P") + SUMIFS('2way'!$AB$3:$AB$7690,'2way'!$R$3:$R$7690,"="&amp;B116,'2way'!$Z$3:$Z$7690,"&lt;&gt;P")</f>
        <v>173</v>
      </c>
      <c r="E116" s="79">
        <f t="shared" si="3"/>
        <v>0.17299999999999999</v>
      </c>
      <c r="F116">
        <f>SUMIFS('2way'!$Z$3:$Z$7690,'2way'!$Q$3:$Q$7690,"=" &amp;B116,'2way'!$Y$3:$Y$7690,"&lt;&gt;P") + SUMIFS('2way'!$Z$3:$Z$7690,'2way'!$R$3:$R$7690,"=" &amp;B116,'2way'!$Y$3:$Y$7690,"&lt;&gt;P")</f>
        <v>1000</v>
      </c>
      <c r="G116">
        <f>SUMIFS('2way'!$AD$3:$AD$7690,'2way'!$Q$3:$Q$7690,"="&amp;B116,'2way'!$Y$3:$Y$7690,"&lt;&gt;P") + SUMIFS('2way'!$AD$3:$AD$7690,'2way'!$R$3:$R$7690,"="&amp;D116,'2way'!$Y$3:$Y$7690,"&lt;&gt;P")</f>
        <v>-400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1000</v>
      </c>
      <c r="J116">
        <f>SUMIFS('2way'!$AF$3:$AF$7690,'2way'!$Q$3:$Q$7690,"="&amp;B116,'2way'!$Y$3:$Y$7690,"&lt;&gt;P") + SUMIFS('2way'!$AF$3:$AF$7690,'2way'!$R$3:$R$7690,"="&amp;B116,'2way'!$Y$3:$Y$7690,"&lt;&gt;P")</f>
        <v>-16</v>
      </c>
      <c r="K116" s="79">
        <f t="shared" si="5"/>
        <v>-1.6E-2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900</v>
      </c>
      <c r="D117">
        <f>SUMIFS('2way'!$AB$3:$AB$7690,'2way'!$Q$3:$Q$7690,"="&amp;B117,'2way'!$Z$3:$Z$7690,"&lt;&gt;P") + SUMIFS('2way'!$AB$3:$AB$7690,'2way'!$R$3:$R$7690,"="&amp;B117,'2way'!$Z$3:$Z$7690,"&lt;&gt;P")</f>
        <v>44.999999999999972</v>
      </c>
      <c r="E117" s="79">
        <f t="shared" si="3"/>
        <v>4.9999999999999968E-2</v>
      </c>
      <c r="F117">
        <f>SUMIFS('2way'!$Z$3:$Z$7690,'2way'!$Q$3:$Q$7690,"=" &amp;B117,'2way'!$Y$3:$Y$7690,"&lt;&gt;P") + SUMIFS('2way'!$Z$3:$Z$7690,'2way'!$R$3:$R$7690,"=" &amp;B117,'2way'!$Y$3:$Y$7690,"&lt;&gt;P")</f>
        <v>900</v>
      </c>
      <c r="G117">
        <f>SUMIFS('2way'!$AD$3:$AD$7690,'2way'!$Q$3:$Q$7690,"="&amp;B117,'2way'!$Y$3:$Y$7690,"&lt;&gt;P") + SUMIFS('2way'!$AD$3:$AD$7690,'2way'!$R$3:$R$7690,"="&amp;D117,'2way'!$Y$3:$Y$7690,"&lt;&gt;P")</f>
        <v>44</v>
      </c>
      <c r="H117" s="79">
        <f t="shared" si="4"/>
        <v>4.8888888888888891E-2</v>
      </c>
      <c r="I117">
        <f>SUMIFS('2way'!$Z$3:$Z$7690,'2way'!$Q$3:$Q$7690,"=" &amp;B117,'2way'!$Y$3:$Y$7690,"&lt;&gt;P") + SUMIFS('2way'!$Z$3:$Z$7690,'2way'!$R$3:$R$7690,"=" &amp;B117,'2way'!$Y$3:$Y$7690,"&lt;&gt;P")</f>
        <v>900</v>
      </c>
      <c r="J117">
        <f>SUMIFS('2way'!$AF$3:$AF$7690,'2way'!$Q$3:$Q$7690,"="&amp;B117,'2way'!$Y$3:$Y$7690,"&lt;&gt;P") + SUMIFS('2way'!$AF$3:$AF$7690,'2way'!$R$3:$R$7690,"="&amp;B117,'2way'!$Y$3:$Y$7690,"&lt;&gt;P")</f>
        <v>-700</v>
      </c>
      <c r="K117" s="79">
        <f t="shared" si="5"/>
        <v>-0.77777777777777779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900</v>
      </c>
      <c r="D118">
        <f>SUMIFS('2way'!$AB$3:$AB$7690,'2way'!$Q$3:$Q$7690,"="&amp;B118,'2way'!$Z$3:$Z$7690,"&lt;&gt;P") + SUMIFS('2way'!$AB$3:$AB$7690,'2way'!$R$3:$R$7690,"="&amp;B118,'2way'!$Z$3:$Z$7690,"&lt;&gt;P")</f>
        <v>66</v>
      </c>
      <c r="E118" s="79">
        <f t="shared" si="3"/>
        <v>7.3333333333333334E-2</v>
      </c>
      <c r="F118">
        <f>SUMIFS('2way'!$Z$3:$Z$7690,'2way'!$Q$3:$Q$7690,"=" &amp;B118,'2way'!$Y$3:$Y$7690,"&lt;&gt;P") + SUMIFS('2way'!$Z$3:$Z$7690,'2way'!$R$3:$R$7690,"=" &amp;B118,'2way'!$Y$3:$Y$7690,"&lt;&gt;P")</f>
        <v>900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3.3333333333333335E-3</v>
      </c>
      <c r="I118">
        <f>SUMIFS('2way'!$Z$3:$Z$7690,'2way'!$Q$3:$Q$7690,"=" &amp;B118,'2way'!$Y$3:$Y$7690,"&lt;&gt;P") + SUMIFS('2way'!$Z$3:$Z$7690,'2way'!$R$3:$R$7690,"=" &amp;B118,'2way'!$Y$3:$Y$7690,"&lt;&gt;P")</f>
        <v>900</v>
      </c>
      <c r="J118">
        <f>SUMIFS('2way'!$AF$3:$AF$7690,'2way'!$Q$3:$Q$7690,"="&amp;B118,'2way'!$Y$3:$Y$7690,"&lt;&gt;P") + SUMIFS('2way'!$AF$3:$AF$7690,'2way'!$R$3:$R$7690,"="&amp;B118,'2way'!$Y$3:$Y$7690,"&lt;&gt;P")</f>
        <v>-577</v>
      </c>
      <c r="K118" s="79">
        <f t="shared" si="5"/>
        <v>-0.64111111111111108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212</v>
      </c>
      <c r="E119" s="79">
        <f t="shared" si="3"/>
        <v>0.23555555555555555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79">
        <f t="shared" si="4"/>
        <v>-0.55555555555555558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-193</v>
      </c>
      <c r="K119" s="79">
        <f t="shared" si="5"/>
        <v>-0.21444444444444444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900</v>
      </c>
      <c r="D120">
        <f>SUMIFS('2way'!$AB$3:$AB$7690,'2way'!$Q$3:$Q$7690,"="&amp;B120,'2way'!$Z$3:$Z$7690,"&lt;&gt;P") + SUMIFS('2way'!$AB$3:$AB$7690,'2way'!$R$3:$R$7690,"="&amp;B120,'2way'!$Z$3:$Z$7690,"&lt;&gt;P")</f>
        <v>-136.99999999999997</v>
      </c>
      <c r="E120" s="79">
        <f t="shared" si="3"/>
        <v>-0.1522222222222222</v>
      </c>
      <c r="F120">
        <f>SUMIFS('2way'!$Z$3:$Z$7690,'2way'!$Q$3:$Q$7690,"=" &amp;B120,'2way'!$Y$3:$Y$7690,"&lt;&gt;P") + SUMIFS('2way'!$Z$3:$Z$7690,'2way'!$R$3:$R$7690,"=" &amp;B120,'2way'!$Y$3:$Y$7690,"&lt;&gt;P")</f>
        <v>900</v>
      </c>
      <c r="G120">
        <f>SUMIFS('2way'!$AD$3:$AD$7690,'2way'!$Q$3:$Q$7690,"="&amp;B120,'2way'!$Y$3:$Y$7690,"&lt;&gt;P") + SUMIFS('2way'!$AD$3:$AD$7690,'2way'!$R$3:$R$7690,"="&amp;D120,'2way'!$Y$3:$Y$7690,"&lt;&gt;P")</f>
        <v>-500</v>
      </c>
      <c r="H120" s="79">
        <f t="shared" si="4"/>
        <v>-0.55555555555555558</v>
      </c>
      <c r="I120">
        <f>SUMIFS('2way'!$Z$3:$Z$7690,'2way'!$Q$3:$Q$7690,"=" &amp;B120,'2way'!$Y$3:$Y$7690,"&lt;&gt;P") + SUMIFS('2way'!$Z$3:$Z$7690,'2way'!$R$3:$R$7690,"=" &amp;B120,'2way'!$Y$3:$Y$7690,"&lt;&gt;P")</f>
        <v>900</v>
      </c>
      <c r="J120">
        <f>SUMIFS('2way'!$AF$3:$AF$7690,'2way'!$Q$3:$Q$7690,"="&amp;B120,'2way'!$Y$3:$Y$7690,"&lt;&gt;P") + SUMIFS('2way'!$AF$3:$AF$7690,'2way'!$R$3:$R$7690,"="&amp;B120,'2way'!$Y$3:$Y$7690,"&lt;&gt;P")</f>
        <v>102</v>
      </c>
      <c r="K120" s="79">
        <f t="shared" si="5"/>
        <v>0.11333333333333333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800</v>
      </c>
      <c r="D121">
        <f>SUMIFS('2way'!$AB$3:$AB$7690,'2way'!$Q$3:$Q$7690,"="&amp;B121,'2way'!$Z$3:$Z$7690,"&lt;&gt;P") + SUMIFS('2way'!$AB$3:$AB$7690,'2way'!$R$3:$R$7690,"="&amp;B121,'2way'!$Z$3:$Z$7690,"&lt;&gt;P")</f>
        <v>-94</v>
      </c>
      <c r="E121" s="79">
        <f t="shared" si="3"/>
        <v>-0.11749999999999999</v>
      </c>
      <c r="F121">
        <f>SUMIFS('2way'!$Z$3:$Z$7690,'2way'!$Q$3:$Q$7690,"=" &amp;B121,'2way'!$Y$3:$Y$7690,"&lt;&gt;P") + SUMIFS('2way'!$Z$3:$Z$7690,'2way'!$R$3:$R$7690,"=" &amp;B121,'2way'!$Y$3:$Y$7690,"&lt;&gt;P")</f>
        <v>800</v>
      </c>
      <c r="G121">
        <f>SUMIFS('2way'!$AD$3:$AD$7690,'2way'!$Q$3:$Q$7690,"="&amp;B121,'2way'!$Y$3:$Y$7690,"&lt;&gt;P") + SUMIFS('2way'!$AD$3:$AD$7690,'2way'!$R$3:$R$7690,"="&amp;D121,'2way'!$Y$3:$Y$7690,"&lt;&gt;P")</f>
        <v>-318</v>
      </c>
      <c r="H121" s="79">
        <f t="shared" si="4"/>
        <v>-0.39750000000000002</v>
      </c>
      <c r="I121">
        <f>SUMIFS('2way'!$Z$3:$Z$7690,'2way'!$Q$3:$Q$7690,"=" &amp;B121,'2way'!$Y$3:$Y$7690,"&lt;&gt;P") + SUMIFS('2way'!$Z$3:$Z$7690,'2way'!$R$3:$R$7690,"=" &amp;B121,'2way'!$Y$3:$Y$7690,"&lt;&gt;P")</f>
        <v>800</v>
      </c>
      <c r="J121">
        <f>SUMIFS('2way'!$AF$3:$AF$7690,'2way'!$Q$3:$Q$7690,"="&amp;B121,'2way'!$Y$3:$Y$7690,"&lt;&gt;P") + SUMIFS('2way'!$AF$3:$AF$7690,'2way'!$R$3:$R$7690,"="&amp;B121,'2way'!$Y$3:$Y$7690,"&lt;&gt;P")</f>
        <v>22</v>
      </c>
      <c r="K121" s="79">
        <f t="shared" si="5"/>
        <v>2.75E-2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900</v>
      </c>
      <c r="D122">
        <f>SUMIFS('2way'!$AB$3:$AB$7690,'2way'!$Q$3:$Q$7690,"="&amp;B122,'2way'!$Z$3:$Z$7690,"&lt;&gt;P") + SUMIFS('2way'!$AB$3:$AB$7690,'2way'!$R$3:$R$7690,"="&amp;B122,'2way'!$Z$3:$Z$7690,"&lt;&gt;P")</f>
        <v>-99.999999999999972</v>
      </c>
      <c r="E122" s="79">
        <f t="shared" si="3"/>
        <v>-0.11111111111111108</v>
      </c>
      <c r="F122">
        <f>SUMIFS('2way'!$Z$3:$Z$7690,'2way'!$Q$3:$Q$7690,"=" &amp;B122,'2way'!$Y$3:$Y$7690,"&lt;&gt;P") + SUMIFS('2way'!$Z$3:$Z$7690,'2way'!$R$3:$R$7690,"=" &amp;B122,'2way'!$Y$3:$Y$7690,"&lt;&gt;P")</f>
        <v>900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79">
        <f t="shared" si="4"/>
        <v>-0.55555555555555558</v>
      </c>
      <c r="I122">
        <f>SUMIFS('2way'!$Z$3:$Z$7690,'2way'!$Q$3:$Q$7690,"=" &amp;B122,'2way'!$Y$3:$Y$7690,"&lt;&gt;P") + SUMIFS('2way'!$Z$3:$Z$7690,'2way'!$R$3:$R$7690,"=" &amp;B122,'2way'!$Y$3:$Y$7690,"&lt;&gt;P")</f>
        <v>900</v>
      </c>
      <c r="J122">
        <f>SUMIFS('2way'!$AF$3:$AF$7690,'2way'!$Q$3:$Q$7690,"="&amp;B122,'2way'!$Y$3:$Y$7690,"&lt;&gt;P") + SUMIFS('2way'!$AF$3:$AF$7690,'2way'!$R$3:$R$7690,"="&amp;B122,'2way'!$Y$3:$Y$7690,"&lt;&gt;P")</f>
        <v>-391</v>
      </c>
      <c r="K122" s="79">
        <f t="shared" si="5"/>
        <v>-0.43444444444444447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900</v>
      </c>
      <c r="D123">
        <f>SUMIFS('2way'!$AB$3:$AB$7690,'2way'!$Q$3:$Q$7690,"="&amp;B123,'2way'!$Z$3:$Z$7690,"&lt;&gt;P") + SUMIFS('2way'!$AB$3:$AB$7690,'2way'!$R$3:$R$7690,"="&amp;B123,'2way'!$Z$3:$Z$7690,"&lt;&gt;P")</f>
        <v>-474</v>
      </c>
      <c r="E123" s="79">
        <f t="shared" si="3"/>
        <v>-0.52666666666666662</v>
      </c>
      <c r="F123">
        <f>SUMIFS('2way'!$Z$3:$Z$7690,'2way'!$Q$3:$Q$7690,"=" &amp;B123,'2way'!$Y$3:$Y$7690,"&lt;&gt;P") + SUMIFS('2way'!$Z$3:$Z$7690,'2way'!$R$3:$R$7690,"=" &amp;B123,'2way'!$Y$3:$Y$7690,"&lt;&gt;P")</f>
        <v>900</v>
      </c>
      <c r="G123">
        <f>SUMIFS('2way'!$AD$3:$AD$7690,'2way'!$Q$3:$Q$7690,"="&amp;B123,'2way'!$Y$3:$Y$7690,"&lt;&gt;P") + SUMIFS('2way'!$AD$3:$AD$7690,'2way'!$R$3:$R$7690,"="&amp;D123,'2way'!$Y$3:$Y$7690,"&lt;&gt;P")</f>
        <v>-74.000000000000028</v>
      </c>
      <c r="H123" s="79">
        <f t="shared" si="4"/>
        <v>-8.2222222222222252E-2</v>
      </c>
      <c r="I123">
        <f>SUMIFS('2way'!$Z$3:$Z$7690,'2way'!$Q$3:$Q$7690,"=" &amp;B123,'2way'!$Y$3:$Y$7690,"&lt;&gt;P") + SUMIFS('2way'!$Z$3:$Z$7690,'2way'!$R$3:$R$7690,"=" &amp;B123,'2way'!$Y$3:$Y$7690,"&lt;&gt;P")</f>
        <v>900</v>
      </c>
      <c r="J123">
        <f>SUMIFS('2way'!$AF$3:$AF$7690,'2way'!$Q$3:$Q$7690,"="&amp;B123,'2way'!$Y$3:$Y$7690,"&lt;&gt;P") + SUMIFS('2way'!$AF$3:$AF$7690,'2way'!$R$3:$R$7690,"="&amp;B123,'2way'!$Y$3:$Y$7690,"&lt;&gt;P")</f>
        <v>-396</v>
      </c>
      <c r="K123" s="79">
        <f t="shared" si="5"/>
        <v>-0.44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800</v>
      </c>
      <c r="D124">
        <f>SUMIFS('2way'!$AB$3:$AB$7690,'2way'!$Q$3:$Q$7690,"="&amp;B124,'2way'!$Z$3:$Z$7690,"&lt;&gt;P") + SUMIFS('2way'!$AB$3:$AB$7690,'2way'!$R$3:$R$7690,"="&amp;B124,'2way'!$Z$3:$Z$7690,"&lt;&gt;P")</f>
        <v>-264</v>
      </c>
      <c r="E124" s="79">
        <f t="shared" si="3"/>
        <v>-0.33</v>
      </c>
      <c r="F124">
        <f>SUMIFS('2way'!$Z$3:$Z$7690,'2way'!$Q$3:$Q$7690,"=" &amp;B124,'2way'!$Y$3:$Y$7690,"&lt;&gt;P") + SUMIFS('2way'!$Z$3:$Z$7690,'2way'!$R$3:$R$7690,"=" &amp;B124,'2way'!$Y$3:$Y$7690,"&lt;&gt;P")</f>
        <v>800</v>
      </c>
      <c r="G124">
        <f>SUMIFS('2way'!$AD$3:$AD$7690,'2way'!$Q$3:$Q$7690,"="&amp;B124,'2way'!$Y$3:$Y$7690,"&lt;&gt;P") + SUMIFS('2way'!$AD$3:$AD$7690,'2way'!$R$3:$R$7690,"="&amp;D124,'2way'!$Y$3:$Y$7690,"&lt;&gt;P")</f>
        <v>161</v>
      </c>
      <c r="H124" s="79">
        <f t="shared" si="4"/>
        <v>0.20125000000000001</v>
      </c>
      <c r="I124">
        <f>SUMIFS('2way'!$Z$3:$Z$7690,'2way'!$Q$3:$Q$7690,"=" &amp;B124,'2way'!$Y$3:$Y$7690,"&lt;&gt;P") + SUMIFS('2way'!$Z$3:$Z$7690,'2way'!$R$3:$R$7690,"=" &amp;B124,'2way'!$Y$3:$Y$7690,"&lt;&gt;P")</f>
        <v>800</v>
      </c>
      <c r="J124">
        <f>SUMIFS('2way'!$AF$3:$AF$7690,'2way'!$Q$3:$Q$7690,"="&amp;B124,'2way'!$Y$3:$Y$7690,"&lt;&gt;P") + SUMIFS('2way'!$AF$3:$AF$7690,'2way'!$R$3:$R$7690,"="&amp;B124,'2way'!$Y$3:$Y$7690,"&lt;&gt;P")</f>
        <v>-615</v>
      </c>
      <c r="K124" s="79">
        <f t="shared" si="5"/>
        <v>-0.76875000000000004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800</v>
      </c>
      <c r="D125">
        <f>SUMIFS('2way'!$AB$3:$AB$7690,'2way'!$Q$3:$Q$7690,"="&amp;B125,'2way'!$Z$3:$Z$7690,"&lt;&gt;P") + SUMIFS('2way'!$AB$3:$AB$7690,'2way'!$R$3:$R$7690,"="&amp;B125,'2way'!$Z$3:$Z$7690,"&lt;&gt;P")</f>
        <v>-313</v>
      </c>
      <c r="E125" s="79">
        <f t="shared" si="3"/>
        <v>-0.39124999999999999</v>
      </c>
      <c r="F125">
        <f>SUMIFS('2way'!$Z$3:$Z$7690,'2way'!$Q$3:$Q$7690,"=" &amp;B125,'2way'!$Y$3:$Y$7690,"&lt;&gt;P") + SUMIFS('2way'!$Z$3:$Z$7690,'2way'!$R$3:$R$7690,"=" &amp;B125,'2way'!$Y$3:$Y$7690,"&lt;&gt;P")</f>
        <v>800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-0.375</v>
      </c>
      <c r="I125">
        <f>SUMIFS('2way'!$Z$3:$Z$7690,'2way'!$Q$3:$Q$7690,"=" &amp;B125,'2way'!$Y$3:$Y$7690,"&lt;&gt;P") + SUMIFS('2way'!$Z$3:$Z$7690,'2way'!$R$3:$R$7690,"=" &amp;B125,'2way'!$Y$3:$Y$7690,"&lt;&gt;P")</f>
        <v>800</v>
      </c>
      <c r="J125">
        <f>SUMIFS('2way'!$AF$3:$AF$7690,'2way'!$Q$3:$Q$7690,"="&amp;B125,'2way'!$Y$3:$Y$7690,"&lt;&gt;P") + SUMIFS('2way'!$AF$3:$AF$7690,'2way'!$R$3:$R$7690,"="&amp;B125,'2way'!$Y$3:$Y$7690,"&lt;&gt;P")</f>
        <v>-313</v>
      </c>
      <c r="K125" s="79">
        <f t="shared" si="5"/>
        <v>-0.39124999999999999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800</v>
      </c>
      <c r="D126">
        <f>SUMIFS('2way'!$AB$3:$AB$7690,'2way'!$Q$3:$Q$7690,"="&amp;B126,'2way'!$Z$3:$Z$7690,"&lt;&gt;P") + SUMIFS('2way'!$AB$3:$AB$7690,'2way'!$R$3:$R$7690,"="&amp;B126,'2way'!$Z$3:$Z$7690,"&lt;&gt;P")</f>
        <v>-106</v>
      </c>
      <c r="E126" s="79">
        <f t="shared" si="3"/>
        <v>-0.13250000000000001</v>
      </c>
      <c r="F126">
        <f>SUMIFS('2way'!$Z$3:$Z$7690,'2way'!$Q$3:$Q$7690,"=" &amp;B126,'2way'!$Y$3:$Y$7690,"&lt;&gt;P") + SUMIFS('2way'!$Z$3:$Z$7690,'2way'!$R$3:$R$7690,"=" &amp;B126,'2way'!$Y$3:$Y$7690,"&lt;&gt;P")</f>
        <v>800</v>
      </c>
      <c r="G126">
        <f>SUMIFS('2way'!$AD$3:$AD$7690,'2way'!$Q$3:$Q$7690,"="&amp;B126,'2way'!$Y$3:$Y$7690,"&lt;&gt;P") + SUMIFS('2way'!$AD$3:$AD$7690,'2way'!$R$3:$R$7690,"="&amp;D126,'2way'!$Y$3:$Y$7690,"&lt;&gt;P")</f>
        <v>-185</v>
      </c>
      <c r="H126" s="79">
        <f t="shared" si="4"/>
        <v>-0.23125000000000001</v>
      </c>
      <c r="I126">
        <f>SUMIFS('2way'!$Z$3:$Z$7690,'2way'!$Q$3:$Q$7690,"=" &amp;B126,'2way'!$Y$3:$Y$7690,"&lt;&gt;P") + SUMIFS('2way'!$Z$3:$Z$7690,'2way'!$R$3:$R$7690,"=" &amp;B126,'2way'!$Y$3:$Y$7690,"&lt;&gt;P")</f>
        <v>800</v>
      </c>
      <c r="J126">
        <f>SUMIFS('2way'!$AF$3:$AF$7690,'2way'!$Q$3:$Q$7690,"="&amp;B126,'2way'!$Y$3:$Y$7690,"&lt;&gt;P") + SUMIFS('2way'!$AF$3:$AF$7690,'2way'!$R$3:$R$7690,"="&amp;B126,'2way'!$Y$3:$Y$7690,"&lt;&gt;P")</f>
        <v>-391</v>
      </c>
      <c r="K126" s="79">
        <f t="shared" si="5"/>
        <v>-0.48875000000000002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900</v>
      </c>
      <c r="D127">
        <f>SUMIFS('2way'!$AB$3:$AB$7690,'2way'!$Q$3:$Q$7690,"="&amp;B127,'2way'!$Z$3:$Z$7690,"&lt;&gt;P") + SUMIFS('2way'!$AB$3:$AB$7690,'2way'!$R$3:$R$7690,"="&amp;B127,'2way'!$Z$3:$Z$7690,"&lt;&gt;P")</f>
        <v>185.99999999999997</v>
      </c>
      <c r="E127" s="79">
        <f t="shared" si="3"/>
        <v>0.20666666666666664</v>
      </c>
      <c r="F127">
        <f>SUMIFS('2way'!$Z$3:$Z$7690,'2way'!$Q$3:$Q$7690,"=" &amp;B127,'2way'!$Y$3:$Y$7690,"&lt;&gt;P") + SUMIFS('2way'!$Z$3:$Z$7690,'2way'!$R$3:$R$7690,"=" &amp;B127,'2way'!$Y$3:$Y$7690,"&lt;&gt;P")</f>
        <v>900</v>
      </c>
      <c r="G127">
        <f>SUMIFS('2way'!$AD$3:$AD$7690,'2way'!$Q$3:$Q$7690,"="&amp;B127,'2way'!$Y$3:$Y$7690,"&lt;&gt;P") + SUMIFS('2way'!$AD$3:$AD$7690,'2way'!$R$3:$R$7690,"="&amp;D127,'2way'!$Y$3:$Y$7690,"&lt;&gt;P")</f>
        <v>-400</v>
      </c>
      <c r="H127" s="79">
        <f t="shared" si="4"/>
        <v>-0.44444444444444442</v>
      </c>
      <c r="I127">
        <f>SUMIFS('2way'!$Z$3:$Z$7690,'2way'!$Q$3:$Q$7690,"=" &amp;B127,'2way'!$Y$3:$Y$7690,"&lt;&gt;P") + SUMIFS('2way'!$Z$3:$Z$7690,'2way'!$R$3:$R$7690,"=" &amp;B127,'2way'!$Y$3:$Y$7690,"&lt;&gt;P")</f>
        <v>900</v>
      </c>
      <c r="J127">
        <f>SUMIFS('2way'!$AF$3:$AF$7690,'2way'!$Q$3:$Q$7690,"="&amp;B127,'2way'!$Y$3:$Y$7690,"&lt;&gt;P") + SUMIFS('2way'!$AF$3:$AF$7690,'2way'!$R$3:$R$7690,"="&amp;B127,'2way'!$Y$3:$Y$7690,"&lt;&gt;P")</f>
        <v>-95</v>
      </c>
      <c r="K127" s="79">
        <f t="shared" si="5"/>
        <v>-0.10555555555555556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900</v>
      </c>
      <c r="D128">
        <f>SUMIFS('2way'!$AB$3:$AB$7690,'2way'!$Q$3:$Q$7690,"="&amp;B128,'2way'!$Z$3:$Z$7690,"&lt;&gt;P") + SUMIFS('2way'!$AB$3:$AB$7690,'2way'!$R$3:$R$7690,"="&amp;B128,'2way'!$Z$3:$Z$7690,"&lt;&gt;P")</f>
        <v>365</v>
      </c>
      <c r="E128" s="79">
        <f t="shared" si="3"/>
        <v>0.40555555555555556</v>
      </c>
      <c r="F128">
        <f>SUMIFS('2way'!$Z$3:$Z$7690,'2way'!$Q$3:$Q$7690,"=" &amp;B128,'2way'!$Y$3:$Y$7690,"&lt;&gt;P") + SUMIFS('2way'!$Z$3:$Z$7690,'2way'!$R$3:$R$7690,"=" &amp;B128,'2way'!$Y$3:$Y$7690,"&lt;&gt;P")</f>
        <v>900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-0.18333333333333332</v>
      </c>
      <c r="I128">
        <f>SUMIFS('2way'!$Z$3:$Z$7690,'2way'!$Q$3:$Q$7690,"=" &amp;B128,'2way'!$Y$3:$Y$7690,"&lt;&gt;P") + SUMIFS('2way'!$Z$3:$Z$7690,'2way'!$R$3:$R$7690,"=" &amp;B128,'2way'!$Y$3:$Y$7690,"&lt;&gt;P")</f>
        <v>900</v>
      </c>
      <c r="J128">
        <f>SUMIFS('2way'!$AF$3:$AF$7690,'2way'!$Q$3:$Q$7690,"="&amp;B128,'2way'!$Y$3:$Y$7690,"&lt;&gt;P") + SUMIFS('2way'!$AF$3:$AF$7690,'2way'!$R$3:$R$7690,"="&amp;B128,'2way'!$Y$3:$Y$7690,"&lt;&gt;P")</f>
        <v>-125</v>
      </c>
      <c r="K128" s="79">
        <f t="shared" si="5"/>
        <v>-0.1388888888888889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900</v>
      </c>
      <c r="D129">
        <f>SUMIFS('2way'!$AB$3:$AB$7690,'2way'!$Q$3:$Q$7690,"="&amp;B129,'2way'!$Z$3:$Z$7690,"&lt;&gt;P") + SUMIFS('2way'!$AB$3:$AB$7690,'2way'!$R$3:$R$7690,"="&amp;B129,'2way'!$Z$3:$Z$7690,"&lt;&gt;P")</f>
        <v>-496</v>
      </c>
      <c r="E129" s="79">
        <f t="shared" si="3"/>
        <v>-0.55111111111111111</v>
      </c>
      <c r="F129">
        <f>SUMIFS('2way'!$Z$3:$Z$7690,'2way'!$Q$3:$Q$7690,"=" &amp;B129,'2way'!$Y$3:$Y$7690,"&lt;&gt;P") + SUMIFS('2way'!$Z$3:$Z$7690,'2way'!$R$3:$R$7690,"=" &amp;B129,'2way'!$Y$3:$Y$7690,"&lt;&gt;P")</f>
        <v>900</v>
      </c>
      <c r="G129">
        <f>SUMIFS('2way'!$AD$3:$AD$7690,'2way'!$Q$3:$Q$7690,"="&amp;B129,'2way'!$Y$3:$Y$7690,"&lt;&gt;P") + SUMIFS('2way'!$AD$3:$AD$7690,'2way'!$R$3:$R$7690,"="&amp;D129,'2way'!$Y$3:$Y$7690,"&lt;&gt;P")</f>
        <v>-500</v>
      </c>
      <c r="H129" s="79">
        <f t="shared" si="4"/>
        <v>-0.55555555555555558</v>
      </c>
      <c r="I129">
        <f>SUMIFS('2way'!$Z$3:$Z$7690,'2way'!$Q$3:$Q$7690,"=" &amp;B129,'2way'!$Y$3:$Y$7690,"&lt;&gt;P") + SUMIFS('2way'!$Z$3:$Z$7690,'2way'!$R$3:$R$7690,"=" &amp;B129,'2way'!$Y$3:$Y$7690,"&lt;&gt;P")</f>
        <v>900</v>
      </c>
      <c r="J129">
        <f>SUMIFS('2way'!$AF$3:$AF$7690,'2way'!$Q$3:$Q$7690,"="&amp;B129,'2way'!$Y$3:$Y$7690,"&lt;&gt;P") + SUMIFS('2way'!$AF$3:$AF$7690,'2way'!$R$3:$R$7690,"="&amp;B129,'2way'!$Y$3:$Y$7690,"&lt;&gt;P")</f>
        <v>-580</v>
      </c>
      <c r="K129" s="79">
        <f t="shared" si="5"/>
        <v>-0.64444444444444449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800</v>
      </c>
      <c r="D130">
        <f>SUMIFS('2way'!$AB$3:$AB$7690,'2way'!$Q$3:$Q$7690,"="&amp;B130,'2way'!$Z$3:$Z$7690,"&lt;&gt;P") + SUMIFS('2way'!$AB$3:$AB$7690,'2way'!$R$3:$R$7690,"="&amp;B130,'2way'!$Z$3:$Z$7690,"&lt;&gt;P")</f>
        <v>-121.00000000000003</v>
      </c>
      <c r="E130" s="79">
        <f t="shared" si="3"/>
        <v>-0.15125000000000002</v>
      </c>
      <c r="F130">
        <f>SUMIFS('2way'!$Z$3:$Z$7690,'2way'!$Q$3:$Q$7690,"=" &amp;B130,'2way'!$Y$3:$Y$7690,"&lt;&gt;P") + SUMIFS('2way'!$Z$3:$Z$7690,'2way'!$R$3:$R$7690,"=" &amp;B130,'2way'!$Y$3:$Y$7690,"&lt;&gt;P")</f>
        <v>800</v>
      </c>
      <c r="G130">
        <f>SUMIFS('2way'!$AD$3:$AD$7690,'2way'!$Q$3:$Q$7690,"="&amp;B130,'2way'!$Y$3:$Y$7690,"&lt;&gt;P") + SUMIFS('2way'!$AD$3:$AD$7690,'2way'!$R$3:$R$7690,"="&amp;D130,'2way'!$Y$3:$Y$7690,"&lt;&gt;P")</f>
        <v>-186</v>
      </c>
      <c r="H130" s="79">
        <f t="shared" si="4"/>
        <v>-0.23250000000000001</v>
      </c>
      <c r="I130">
        <f>SUMIFS('2way'!$Z$3:$Z$7690,'2way'!$Q$3:$Q$7690,"=" &amp;B130,'2way'!$Y$3:$Y$7690,"&lt;&gt;P") + SUMIFS('2way'!$Z$3:$Z$7690,'2way'!$R$3:$R$7690,"=" &amp;B130,'2way'!$Y$3:$Y$7690,"&lt;&gt;P")</f>
        <v>800</v>
      </c>
      <c r="J130">
        <f>SUMIFS('2way'!$AF$3:$AF$7690,'2way'!$Q$3:$Q$7690,"="&amp;B130,'2way'!$Y$3:$Y$7690,"&lt;&gt;P") + SUMIFS('2way'!$AF$3:$AF$7690,'2way'!$R$3:$R$7690,"="&amp;B130,'2way'!$Y$3:$Y$7690,"&lt;&gt;P")</f>
        <v>-800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800</v>
      </c>
      <c r="D131">
        <f>SUMIFS('2way'!$AB$3:$AB$7690,'2way'!$Q$3:$Q$7690,"="&amp;B131,'2way'!$Z$3:$Z$7690,"&lt;&gt;P") + SUMIFS('2way'!$AB$3:$AB$7690,'2way'!$R$3:$R$7690,"="&amp;B131,'2way'!$Z$3:$Z$7690,"&lt;&gt;P")</f>
        <v>-30</v>
      </c>
      <c r="E131" s="79">
        <f t="shared" si="3"/>
        <v>-3.7499999999999999E-2</v>
      </c>
      <c r="F131">
        <f>SUMIFS('2way'!$Z$3:$Z$7690,'2way'!$Q$3:$Q$7690,"=" &amp;B131,'2way'!$Y$3:$Y$7690,"&lt;&gt;P") + SUMIFS('2way'!$Z$3:$Z$7690,'2way'!$R$3:$R$7690,"=" &amp;B131,'2way'!$Y$3:$Y$7690,"&lt;&gt;P")</f>
        <v>800</v>
      </c>
      <c r="G131">
        <f>SUMIFS('2way'!$AD$3:$AD$7690,'2way'!$Q$3:$Q$7690,"="&amp;B131,'2way'!$Y$3:$Y$7690,"&lt;&gt;P") + SUMIFS('2way'!$AD$3:$AD$7690,'2way'!$R$3:$R$7690,"="&amp;D131,'2way'!$Y$3:$Y$7690,"&lt;&gt;P")</f>
        <v>-211</v>
      </c>
      <c r="H131" s="79">
        <f t="shared" si="4"/>
        <v>-0.26374999999999998</v>
      </c>
      <c r="I131">
        <f>SUMIFS('2way'!$Z$3:$Z$7690,'2way'!$Q$3:$Q$7690,"=" &amp;B131,'2way'!$Y$3:$Y$7690,"&lt;&gt;P") + SUMIFS('2way'!$Z$3:$Z$7690,'2way'!$R$3:$R$7690,"=" &amp;B131,'2way'!$Y$3:$Y$7690,"&lt;&gt;P")</f>
        <v>800</v>
      </c>
      <c r="J131">
        <f>SUMIFS('2way'!$AF$3:$AF$7690,'2way'!$Q$3:$Q$7690,"="&amp;B131,'2way'!$Y$3:$Y$7690,"&lt;&gt;P") + SUMIFS('2way'!$AF$3:$AF$7690,'2way'!$R$3:$R$7690,"="&amp;B131,'2way'!$Y$3:$Y$7690,"&lt;&gt;P")</f>
        <v>189</v>
      </c>
      <c r="K131" s="79">
        <f t="shared" si="5"/>
        <v>0.23624999999999999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900</v>
      </c>
      <c r="D132">
        <f>SUMIFS('2way'!$AB$3:$AB$7690,'2way'!$Q$3:$Q$7690,"="&amp;B132,'2way'!$Z$3:$Z$7690,"&lt;&gt;P") + SUMIFS('2way'!$AB$3:$AB$7690,'2way'!$R$3:$R$7690,"="&amp;B132,'2way'!$Z$3:$Z$7690,"&lt;&gt;P")</f>
        <v>-171</v>
      </c>
      <c r="E132" s="79">
        <f t="shared" ref="E132:E195" si="6">D132/C132</f>
        <v>-0.19</v>
      </c>
      <c r="F132">
        <f>SUMIFS('2way'!$Z$3:$Z$7690,'2way'!$Q$3:$Q$7690,"=" &amp;B132,'2way'!$Y$3:$Y$7690,"&lt;&gt;P") + SUMIFS('2way'!$Z$3:$Z$7690,'2way'!$R$3:$R$7690,"=" &amp;B132,'2way'!$Y$3:$Y$7690,"&lt;&gt;P")</f>
        <v>900</v>
      </c>
      <c r="G132">
        <f>SUMIFS('2way'!$AD$3:$AD$7690,'2way'!$Q$3:$Q$7690,"="&amp;B132,'2way'!$Y$3:$Y$7690,"&lt;&gt;P") + SUMIFS('2way'!$AD$3:$AD$7690,'2way'!$R$3:$R$7690,"="&amp;D132,'2way'!$Y$3:$Y$7690,"&lt;&gt;P")</f>
        <v>-500</v>
      </c>
      <c r="H132" s="79">
        <f t="shared" ref="H132:H195" si="7">G132/F132</f>
        <v>-0.55555555555555558</v>
      </c>
      <c r="I132">
        <f>SUMIFS('2way'!$Z$3:$Z$7690,'2way'!$Q$3:$Q$7690,"=" &amp;B132,'2way'!$Y$3:$Y$7690,"&lt;&gt;P") + SUMIFS('2way'!$Z$3:$Z$7690,'2way'!$R$3:$R$7690,"=" &amp;B132,'2way'!$Y$3:$Y$7690,"&lt;&gt;P")</f>
        <v>900</v>
      </c>
      <c r="J132">
        <f>SUMIFS('2way'!$AF$3:$AF$7690,'2way'!$Q$3:$Q$7690,"="&amp;B132,'2way'!$Y$3:$Y$7690,"&lt;&gt;P") + SUMIFS('2way'!$AF$3:$AF$7690,'2way'!$R$3:$R$7690,"="&amp;B132,'2way'!$Y$3:$Y$7690,"&lt;&gt;P")</f>
        <v>-384</v>
      </c>
      <c r="K132" s="79">
        <f t="shared" ref="K132:K195" si="8">J132/I132</f>
        <v>-0.42666666666666669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800</v>
      </c>
      <c r="D133">
        <f>SUMIFS('2way'!$AB$3:$AB$7690,'2way'!$Q$3:$Q$7690,"="&amp;B133,'2way'!$Z$3:$Z$7690,"&lt;&gt;P") + SUMIFS('2way'!$AB$3:$AB$7690,'2way'!$R$3:$R$7690,"="&amp;B133,'2way'!$Z$3:$Z$7690,"&lt;&gt;P")</f>
        <v>-169.00000000000003</v>
      </c>
      <c r="E133" s="79">
        <f t="shared" si="6"/>
        <v>-0.21125000000000005</v>
      </c>
      <c r="F133">
        <f>SUMIFS('2way'!$Z$3:$Z$7690,'2way'!$Q$3:$Q$7690,"=" &amp;B133,'2way'!$Y$3:$Y$7690,"&lt;&gt;P") + SUMIFS('2way'!$Z$3:$Z$7690,'2way'!$R$3:$R$7690,"=" &amp;B133,'2way'!$Y$3:$Y$7690,"&lt;&gt;P")</f>
        <v>800</v>
      </c>
      <c r="G133">
        <f>SUMIFS('2way'!$AD$3:$AD$7690,'2way'!$Q$3:$Q$7690,"="&amp;B133,'2way'!$Y$3:$Y$7690,"&lt;&gt;P") + SUMIFS('2way'!$AD$3:$AD$7690,'2way'!$R$3:$R$7690,"="&amp;D133,'2way'!$Y$3:$Y$7690,"&lt;&gt;P")</f>
        <v>-400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800</v>
      </c>
      <c r="J133">
        <f>SUMIFS('2way'!$AF$3:$AF$7690,'2way'!$Q$3:$Q$7690,"="&amp;B133,'2way'!$Y$3:$Y$7690,"&lt;&gt;P") + SUMIFS('2way'!$AF$3:$AF$7690,'2way'!$R$3:$R$7690,"="&amp;B133,'2way'!$Y$3:$Y$7690,"&lt;&gt;P")</f>
        <v>-283</v>
      </c>
      <c r="K133" s="79">
        <f t="shared" si="8"/>
        <v>-0.35375000000000001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900</v>
      </c>
      <c r="D134">
        <f>SUMIFS('2way'!$AB$3:$AB$7690,'2way'!$Q$3:$Q$7690,"="&amp;B134,'2way'!$Z$3:$Z$7690,"&lt;&gt;P") + SUMIFS('2way'!$AB$3:$AB$7690,'2way'!$R$3:$R$7690,"="&amp;B134,'2way'!$Z$3:$Z$7690,"&lt;&gt;P")</f>
        <v>-399</v>
      </c>
      <c r="E134" s="79">
        <f t="shared" si="6"/>
        <v>-0.44333333333333336</v>
      </c>
      <c r="F134">
        <f>SUMIFS('2way'!$Z$3:$Z$7690,'2way'!$Q$3:$Q$7690,"=" &amp;B134,'2way'!$Y$3:$Y$7690,"&lt;&gt;P") + SUMIFS('2way'!$Z$3:$Z$7690,'2way'!$R$3:$R$7690,"=" &amp;B134,'2way'!$Y$3:$Y$7690,"&lt;&gt;P")</f>
        <v>900</v>
      </c>
      <c r="G134">
        <f>SUMIFS('2way'!$AD$3:$AD$7690,'2way'!$Q$3:$Q$7690,"="&amp;B134,'2way'!$Y$3:$Y$7690,"&lt;&gt;P") + SUMIFS('2way'!$AD$3:$AD$7690,'2way'!$R$3:$R$7690,"="&amp;D134,'2way'!$Y$3:$Y$7690,"&lt;&gt;P")</f>
        <v>-238</v>
      </c>
      <c r="H134" s="79">
        <f t="shared" si="7"/>
        <v>-0.26444444444444443</v>
      </c>
      <c r="I134">
        <f>SUMIFS('2way'!$Z$3:$Z$7690,'2way'!$Q$3:$Q$7690,"=" &amp;B134,'2way'!$Y$3:$Y$7690,"&lt;&gt;P") + SUMIFS('2way'!$Z$3:$Z$7690,'2way'!$R$3:$R$7690,"=" &amp;B134,'2way'!$Y$3:$Y$7690,"&lt;&gt;P")</f>
        <v>900</v>
      </c>
      <c r="J134">
        <f>SUMIFS('2way'!$AF$3:$AF$7690,'2way'!$Q$3:$Q$7690,"="&amp;B134,'2way'!$Y$3:$Y$7690,"&lt;&gt;P") + SUMIFS('2way'!$AF$3:$AF$7690,'2way'!$R$3:$R$7690,"="&amp;B134,'2way'!$Y$3:$Y$7690,"&lt;&gt;P")</f>
        <v>-234</v>
      </c>
      <c r="K134" s="79">
        <f t="shared" si="8"/>
        <v>-0.26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900</v>
      </c>
      <c r="D135">
        <f>SUMIFS('2way'!$AB$3:$AB$7690,'2way'!$Q$3:$Q$7690,"="&amp;B135,'2way'!$Z$3:$Z$7690,"&lt;&gt;P") + SUMIFS('2way'!$AB$3:$AB$7690,'2way'!$R$3:$R$7690,"="&amp;B135,'2way'!$Z$3:$Z$7690,"&lt;&gt;P")</f>
        <v>172</v>
      </c>
      <c r="E135" s="79">
        <f t="shared" si="6"/>
        <v>0.19111111111111112</v>
      </c>
      <c r="F135">
        <f>SUMIFS('2way'!$Z$3:$Z$7690,'2way'!$Q$3:$Q$7690,"=" &amp;B135,'2way'!$Y$3:$Y$7690,"&lt;&gt;P") + SUMIFS('2way'!$Z$3:$Z$7690,'2way'!$R$3:$R$7690,"=" &amp;B135,'2way'!$Y$3:$Y$7690,"&lt;&gt;P")</f>
        <v>900</v>
      </c>
      <c r="G135">
        <f>SUMIFS('2way'!$AD$3:$AD$7690,'2way'!$Q$3:$Q$7690,"="&amp;B135,'2way'!$Y$3:$Y$7690,"&lt;&gt;P") + SUMIFS('2way'!$AD$3:$AD$7690,'2way'!$R$3:$R$7690,"="&amp;D135,'2way'!$Y$3:$Y$7690,"&lt;&gt;P")</f>
        <v>-400</v>
      </c>
      <c r="H135" s="79">
        <f t="shared" si="7"/>
        <v>-0.44444444444444442</v>
      </c>
      <c r="I135">
        <f>SUMIFS('2way'!$Z$3:$Z$7690,'2way'!$Q$3:$Q$7690,"=" &amp;B135,'2way'!$Y$3:$Y$7690,"&lt;&gt;P") + SUMIFS('2way'!$Z$3:$Z$7690,'2way'!$R$3:$R$7690,"=" &amp;B135,'2way'!$Y$3:$Y$7690,"&lt;&gt;P")</f>
        <v>900</v>
      </c>
      <c r="J135">
        <f>SUMIFS('2way'!$AF$3:$AF$7690,'2way'!$Q$3:$Q$7690,"="&amp;B135,'2way'!$Y$3:$Y$7690,"&lt;&gt;P") + SUMIFS('2way'!$AF$3:$AF$7690,'2way'!$R$3:$R$7690,"="&amp;B135,'2way'!$Y$3:$Y$7690,"&lt;&gt;P")</f>
        <v>-128</v>
      </c>
      <c r="K135" s="79">
        <f t="shared" si="8"/>
        <v>-0.14222222222222222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900</v>
      </c>
      <c r="D136">
        <f>SUMIFS('2way'!$AB$3:$AB$7690,'2way'!$Q$3:$Q$7690,"="&amp;B136,'2way'!$Z$3:$Z$7690,"&lt;&gt;P") + SUMIFS('2way'!$AB$3:$AB$7690,'2way'!$R$3:$R$7690,"="&amp;B136,'2way'!$Z$3:$Z$7690,"&lt;&gt;P")</f>
        <v>698</v>
      </c>
      <c r="E136" s="79">
        <f t="shared" si="6"/>
        <v>0.77555555555555555</v>
      </c>
      <c r="F136">
        <f>SUMIFS('2way'!$Z$3:$Z$7690,'2way'!$Q$3:$Q$7690,"=" &amp;B136,'2way'!$Y$3:$Y$7690,"&lt;&gt;P") + SUMIFS('2way'!$Z$3:$Z$7690,'2way'!$R$3:$R$7690,"=" &amp;B136,'2way'!$Y$3:$Y$7690,"&lt;&gt;P")</f>
        <v>900</v>
      </c>
      <c r="G136">
        <f>SUMIFS('2way'!$AD$3:$AD$7690,'2way'!$Q$3:$Q$7690,"="&amp;B136,'2way'!$Y$3:$Y$7690,"&lt;&gt;P") + SUMIFS('2way'!$AD$3:$AD$7690,'2way'!$R$3:$R$7690,"="&amp;D136,'2way'!$Y$3:$Y$7690,"&lt;&gt;P")</f>
        <v>551</v>
      </c>
      <c r="H136" s="79">
        <f t="shared" si="7"/>
        <v>0.61222222222222222</v>
      </c>
      <c r="I136">
        <f>SUMIFS('2way'!$Z$3:$Z$7690,'2way'!$Q$3:$Q$7690,"=" &amp;B136,'2way'!$Y$3:$Y$7690,"&lt;&gt;P") + SUMIFS('2way'!$Z$3:$Z$7690,'2way'!$R$3:$R$7690,"=" &amp;B136,'2way'!$Y$3:$Y$7690,"&lt;&gt;P")</f>
        <v>900</v>
      </c>
      <c r="J136">
        <f>SUMIFS('2way'!$AF$3:$AF$7690,'2way'!$Q$3:$Q$7690,"="&amp;B136,'2way'!$Y$3:$Y$7690,"&lt;&gt;P") + SUMIFS('2way'!$AF$3:$AF$7690,'2way'!$R$3:$R$7690,"="&amp;B136,'2way'!$Y$3:$Y$7690,"&lt;&gt;P")</f>
        <v>-719</v>
      </c>
      <c r="K136" s="79">
        <f t="shared" si="8"/>
        <v>-0.79888888888888887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800</v>
      </c>
      <c r="D137">
        <f>SUMIFS('2way'!$AB$3:$AB$7690,'2way'!$Q$3:$Q$7690,"="&amp;B137,'2way'!$Z$3:$Z$7690,"&lt;&gt;P") + SUMIFS('2way'!$AB$3:$AB$7690,'2way'!$R$3:$R$7690,"="&amp;B137,'2way'!$Z$3:$Z$7690,"&lt;&gt;P")</f>
        <v>21</v>
      </c>
      <c r="E137" s="79">
        <f t="shared" si="6"/>
        <v>2.6249999999999999E-2</v>
      </c>
      <c r="F137">
        <f>SUMIFS('2way'!$Z$3:$Z$7690,'2way'!$Q$3:$Q$7690,"=" &amp;B137,'2way'!$Y$3:$Y$7690,"&lt;&gt;P") + SUMIFS('2way'!$Z$3:$Z$7690,'2way'!$R$3:$R$7690,"=" &amp;B137,'2way'!$Y$3:$Y$7690,"&lt;&gt;P")</f>
        <v>800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-0.375</v>
      </c>
      <c r="I137">
        <f>SUMIFS('2way'!$Z$3:$Z$7690,'2way'!$Q$3:$Q$7690,"=" &amp;B137,'2way'!$Y$3:$Y$7690,"&lt;&gt;P") + SUMIFS('2way'!$Z$3:$Z$7690,'2way'!$R$3:$R$7690,"=" &amp;B137,'2way'!$Y$3:$Y$7690,"&lt;&gt;P")</f>
        <v>800</v>
      </c>
      <c r="J137">
        <f>SUMIFS('2way'!$AF$3:$AF$7690,'2way'!$Q$3:$Q$7690,"="&amp;B137,'2way'!$Y$3:$Y$7690,"&lt;&gt;P") + SUMIFS('2way'!$AF$3:$AF$7690,'2way'!$R$3:$R$7690,"="&amp;B137,'2way'!$Y$3:$Y$7690,"&lt;&gt;P")</f>
        <v>-319</v>
      </c>
      <c r="K137" s="79">
        <f t="shared" si="8"/>
        <v>-0.39874999999999999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1000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1000</v>
      </c>
      <c r="G138">
        <f>SUMIFS('2way'!$AD$3:$AD$7690,'2way'!$Q$3:$Q$7690,"="&amp;B138,'2way'!$Y$3:$Y$7690,"&lt;&gt;P") + SUMIFS('2way'!$AD$3:$AD$7690,'2way'!$R$3:$R$7690,"="&amp;D138,'2way'!$Y$3:$Y$7690,"&lt;&gt;P")</f>
        <v>-500</v>
      </c>
      <c r="H138" s="79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1000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1100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1100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1100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1000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1000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1000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1000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1000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1000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1000</v>
      </c>
      <c r="D142">
        <f>SUMIFS('2way'!$AB$3:$AB$7690,'2way'!$Q$3:$Q$7690,"="&amp;B142,'2way'!$Z$3:$Z$7690,"&lt;&gt;P") + SUMIFS('2way'!$AB$3:$AB$7690,'2way'!$R$3:$R$7690,"="&amp;B142,'2way'!$Z$3:$Z$7690,"&lt;&gt;P")</f>
        <v>438</v>
      </c>
      <c r="E142" s="79">
        <f t="shared" si="6"/>
        <v>0.438</v>
      </c>
      <c r="F142">
        <f>SUMIFS('2way'!$Z$3:$Z$7690,'2way'!$Q$3:$Q$7690,"=" &amp;B142,'2way'!$Y$3:$Y$7690,"&lt;&gt;P") + SUMIFS('2way'!$Z$3:$Z$7690,'2way'!$R$3:$R$7690,"=" &amp;B142,'2way'!$Y$3:$Y$7690,"&lt;&gt;P")</f>
        <v>1000</v>
      </c>
      <c r="G142">
        <f>SUMIFS('2way'!$AD$3:$AD$7690,'2way'!$Q$3:$Q$7690,"="&amp;B142,'2way'!$Y$3:$Y$7690,"&lt;&gt;P") + SUMIFS('2way'!$AD$3:$AD$7690,'2way'!$R$3:$R$7690,"="&amp;D142,'2way'!$Y$3:$Y$7690,"&lt;&gt;P")</f>
        <v>-336</v>
      </c>
      <c r="H142" s="79">
        <f t="shared" si="7"/>
        <v>-0.33600000000000002</v>
      </c>
      <c r="I142">
        <f>SUMIFS('2way'!$Z$3:$Z$7690,'2way'!$Q$3:$Q$7690,"=" &amp;B142,'2way'!$Y$3:$Y$7690,"&lt;&gt;P") + SUMIFS('2way'!$Z$3:$Z$7690,'2way'!$R$3:$R$7690,"=" &amp;B142,'2way'!$Y$3:$Y$7690,"&lt;&gt;P")</f>
        <v>1000</v>
      </c>
      <c r="J142">
        <f>SUMIFS('2way'!$AF$3:$AF$7690,'2way'!$Q$3:$Q$7690,"="&amp;B142,'2way'!$Y$3:$Y$7690,"&lt;&gt;P") + SUMIFS('2way'!$AF$3:$AF$7690,'2way'!$R$3:$R$7690,"="&amp;B142,'2way'!$Y$3:$Y$7690,"&lt;&gt;P")</f>
        <v>-386</v>
      </c>
      <c r="K142" s="79">
        <f t="shared" si="8"/>
        <v>-0.38600000000000001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1000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1000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1000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1000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1000</v>
      </c>
      <c r="G144">
        <f>SUMIFS('2way'!$AD$3:$AD$7690,'2way'!$Q$3:$Q$7690,"="&amp;B144,'2way'!$Y$3:$Y$7690,"&lt;&gt;P") + SUMIFS('2way'!$AD$3:$AD$7690,'2way'!$R$3:$R$7690,"="&amp;D144,'2way'!$Y$3:$Y$7690,"&lt;&gt;P")</f>
        <v>-229</v>
      </c>
      <c r="H144" s="79">
        <f t="shared" si="7"/>
        <v>-0.22900000000000001</v>
      </c>
      <c r="I144">
        <f>SUMIFS('2way'!$Z$3:$Z$7690,'2way'!$Q$3:$Q$7690,"=" &amp;B144,'2way'!$Y$3:$Y$7690,"&lt;&gt;P") + SUMIFS('2way'!$Z$3:$Z$7690,'2way'!$R$3:$R$7690,"=" &amp;B144,'2way'!$Y$3:$Y$7690,"&lt;&gt;P")</f>
        <v>1000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1000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1000</v>
      </c>
      <c r="G145">
        <f>SUMIFS('2way'!$AD$3:$AD$7690,'2way'!$Q$3:$Q$7690,"="&amp;B145,'2way'!$Y$3:$Y$7690,"&lt;&gt;P") + SUMIFS('2way'!$AD$3:$AD$7690,'2way'!$R$3:$R$7690,"="&amp;D145,'2way'!$Y$3:$Y$7690,"&lt;&gt;P")</f>
        <v>-500</v>
      </c>
      <c r="H145" s="79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1000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1000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1000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1000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1000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1000</v>
      </c>
      <c r="G147">
        <f>SUMIFS('2way'!$AD$3:$AD$7690,'2way'!$Q$3:$Q$7690,"="&amp;B147,'2way'!$Y$3:$Y$7690,"&lt;&gt;P") + SUMIFS('2way'!$AD$3:$AD$7690,'2way'!$R$3:$R$7690,"="&amp;D147,'2way'!$Y$3:$Y$7690,"&lt;&gt;P")</f>
        <v>-500</v>
      </c>
      <c r="H147" s="79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1000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1100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1100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1100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1000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1000</v>
      </c>
      <c r="G149">
        <f>SUMIFS('2way'!$AD$3:$AD$7690,'2way'!$Q$3:$Q$7690,"="&amp;B149,'2way'!$Y$3:$Y$7690,"&lt;&gt;P") + SUMIFS('2way'!$AD$3:$AD$7690,'2way'!$R$3:$R$7690,"="&amp;D149,'2way'!$Y$3:$Y$7690,"&lt;&gt;P")</f>
        <v>-400</v>
      </c>
      <c r="H149" s="79">
        <f t="shared" si="7"/>
        <v>-0.4</v>
      </c>
      <c r="I149">
        <f>SUMIFS('2way'!$Z$3:$Z$7690,'2way'!$Q$3:$Q$7690,"=" &amp;B149,'2way'!$Y$3:$Y$7690,"&lt;&gt;P") + SUMIFS('2way'!$Z$3:$Z$7690,'2way'!$R$3:$R$7690,"=" &amp;B149,'2way'!$Y$3:$Y$7690,"&lt;&gt;P")</f>
        <v>1000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1000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1000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79">
        <f t="shared" si="7"/>
        <v>-0.4</v>
      </c>
      <c r="I150">
        <f>SUMIFS('2way'!$Z$3:$Z$7690,'2way'!$Q$3:$Q$7690,"=" &amp;B150,'2way'!$Y$3:$Y$7690,"&lt;&gt;P") + SUMIFS('2way'!$Z$3:$Z$7690,'2way'!$R$3:$R$7690,"=" &amp;B150,'2way'!$Y$3:$Y$7690,"&lt;&gt;P")</f>
        <v>1000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1000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1000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1000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1000</v>
      </c>
      <c r="D152">
        <f>SUMIFS('2way'!$AB$3:$AB$7690,'2way'!$Q$3:$Q$7690,"="&amp;B152,'2way'!$Z$3:$Z$7690,"&lt;&gt;P") + SUMIFS('2way'!$AB$3:$AB$7690,'2way'!$R$3:$R$7690,"="&amp;B152,'2way'!$Z$3:$Z$7690,"&lt;&gt;P")</f>
        <v>-427</v>
      </c>
      <c r="E152" s="79">
        <f t="shared" si="6"/>
        <v>-0.42699999999999999</v>
      </c>
      <c r="F152">
        <f>SUMIFS('2way'!$Z$3:$Z$7690,'2way'!$Q$3:$Q$7690,"=" &amp;B152,'2way'!$Y$3:$Y$7690,"&lt;&gt;P") + SUMIFS('2way'!$Z$3:$Z$7690,'2way'!$R$3:$R$7690,"=" &amp;B152,'2way'!$Y$3:$Y$7690,"&lt;&gt;P")</f>
        <v>1000</v>
      </c>
      <c r="G152">
        <f>SUMIFS('2way'!$AD$3:$AD$7690,'2way'!$Q$3:$Q$7690,"="&amp;B152,'2way'!$Y$3:$Y$7690,"&lt;&gt;P") + SUMIFS('2way'!$AD$3:$AD$7690,'2way'!$R$3:$R$7690,"="&amp;D152,'2way'!$Y$3:$Y$7690,"&lt;&gt;P")</f>
        <v>-400</v>
      </c>
      <c r="H152" s="79">
        <f t="shared" si="7"/>
        <v>-0.4</v>
      </c>
      <c r="I152">
        <f>SUMIFS('2way'!$Z$3:$Z$7690,'2way'!$Q$3:$Q$7690,"=" &amp;B152,'2way'!$Y$3:$Y$7690,"&lt;&gt;P") + SUMIFS('2way'!$Z$3:$Z$7690,'2way'!$R$3:$R$7690,"=" &amp;B152,'2way'!$Y$3:$Y$7690,"&lt;&gt;P")</f>
        <v>1000</v>
      </c>
      <c r="J152">
        <f>SUMIFS('2way'!$AF$3:$AF$7690,'2way'!$Q$3:$Q$7690,"="&amp;B152,'2way'!$Y$3:$Y$7690,"&lt;&gt;P") + SUMIFS('2way'!$AF$3:$AF$7690,'2way'!$R$3:$R$7690,"="&amp;B152,'2way'!$Y$3:$Y$7690,"&lt;&gt;P")</f>
        <v>-427</v>
      </c>
      <c r="K152" s="79">
        <f t="shared" si="8"/>
        <v>-0.42699999999999999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1000</v>
      </c>
      <c r="D153">
        <f>SUMIFS('2way'!$AB$3:$AB$7690,'2way'!$Q$3:$Q$7690,"="&amp;B153,'2way'!$Z$3:$Z$7690,"&lt;&gt;P") + SUMIFS('2way'!$AB$3:$AB$7690,'2way'!$R$3:$R$7690,"="&amp;B153,'2way'!$Z$3:$Z$7690,"&lt;&gt;P")</f>
        <v>304</v>
      </c>
      <c r="E153" s="79">
        <f t="shared" si="6"/>
        <v>0.30399999999999999</v>
      </c>
      <c r="F153">
        <f>SUMIFS('2way'!$Z$3:$Z$7690,'2way'!$Q$3:$Q$7690,"=" &amp;B153,'2way'!$Y$3:$Y$7690,"&lt;&gt;P") + SUMIFS('2way'!$Z$3:$Z$7690,'2way'!$R$3:$R$7690,"=" &amp;B153,'2way'!$Y$3:$Y$7690,"&lt;&gt;P")</f>
        <v>1000</v>
      </c>
      <c r="G153">
        <f>SUMIFS('2way'!$AD$3:$AD$7690,'2way'!$Q$3:$Q$7690,"="&amp;B153,'2way'!$Y$3:$Y$7690,"&lt;&gt;P") + SUMIFS('2way'!$AD$3:$AD$7690,'2way'!$R$3:$R$7690,"="&amp;D153,'2way'!$Y$3:$Y$7690,"&lt;&gt;P")</f>
        <v>-500</v>
      </c>
      <c r="H153" s="79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1000</v>
      </c>
      <c r="J153">
        <f>SUMIFS('2way'!$AF$3:$AF$7690,'2way'!$Q$3:$Q$7690,"="&amp;B153,'2way'!$Y$3:$Y$7690,"&lt;&gt;P") + SUMIFS('2way'!$AF$3:$AF$7690,'2way'!$R$3:$R$7690,"="&amp;B153,'2way'!$Y$3:$Y$7690,"&lt;&gt;P")</f>
        <v>-239</v>
      </c>
      <c r="K153" s="79">
        <f t="shared" si="8"/>
        <v>-0.23899999999999999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1000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1000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1000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1000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1000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79">
        <f t="shared" si="7"/>
        <v>-0.5</v>
      </c>
      <c r="I155">
        <f>SUMIFS('2way'!$Z$3:$Z$7690,'2way'!$Q$3:$Q$7690,"=" &amp;B155,'2way'!$Y$3:$Y$7690,"&lt;&gt;P") + SUMIFS('2way'!$Z$3:$Z$7690,'2way'!$R$3:$R$7690,"=" &amp;B155,'2way'!$Y$3:$Y$7690,"&lt;&gt;P")</f>
        <v>1000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1000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1000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1000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1000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1000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1000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1000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1000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1000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1000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1000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1000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800</v>
      </c>
      <c r="D160">
        <f>SUMIFS('2way'!$AB$3:$AB$7690,'2way'!$Q$3:$Q$7690,"="&amp;B160,'2way'!$Z$3:$Z$7690,"&lt;&gt;P") + SUMIFS('2way'!$AB$3:$AB$7690,'2way'!$R$3:$R$7690,"="&amp;B160,'2way'!$Z$3:$Z$7690,"&lt;&gt;P")</f>
        <v>175</v>
      </c>
      <c r="E160" s="79">
        <f t="shared" si="6"/>
        <v>0.21875</v>
      </c>
      <c r="F160">
        <f>SUMIFS('2way'!$Z$3:$Z$7690,'2way'!$Q$3:$Q$7690,"=" &amp;B160,'2way'!$Y$3:$Y$7690,"&lt;&gt;P") + SUMIFS('2way'!$Z$3:$Z$7690,'2way'!$R$3:$R$7690,"=" &amp;B160,'2way'!$Y$3:$Y$7690,"&lt;&gt;P")</f>
        <v>800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800</v>
      </c>
      <c r="J160">
        <f>SUMIFS('2way'!$AF$3:$AF$7690,'2way'!$Q$3:$Q$7690,"="&amp;B160,'2way'!$Y$3:$Y$7690,"&lt;&gt;P") + SUMIFS('2way'!$AF$3:$AF$7690,'2way'!$R$3:$R$7690,"="&amp;B160,'2way'!$Y$3:$Y$7690,"&lt;&gt;P")</f>
        <v>-800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800</v>
      </c>
      <c r="D161">
        <f>SUMIFS('2way'!$AB$3:$AB$7690,'2way'!$Q$3:$Q$7690,"="&amp;B161,'2way'!$Z$3:$Z$7690,"&lt;&gt;P") + SUMIFS('2way'!$AB$3:$AB$7690,'2way'!$R$3:$R$7690,"="&amp;B161,'2way'!$Z$3:$Z$7690,"&lt;&gt;P")</f>
        <v>-180.00000000000003</v>
      </c>
      <c r="E161" s="79">
        <f t="shared" si="6"/>
        <v>-0.22500000000000003</v>
      </c>
      <c r="F161">
        <f>SUMIFS('2way'!$Z$3:$Z$7690,'2way'!$Q$3:$Q$7690,"=" &amp;B161,'2way'!$Y$3:$Y$7690,"&lt;&gt;P") + SUMIFS('2way'!$Z$3:$Z$7690,'2way'!$R$3:$R$7690,"=" &amp;B161,'2way'!$Y$3:$Y$7690,"&lt;&gt;P")</f>
        <v>800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800</v>
      </c>
      <c r="J161">
        <f>SUMIFS('2way'!$AF$3:$AF$7690,'2way'!$Q$3:$Q$7690,"="&amp;B161,'2way'!$Y$3:$Y$7690,"&lt;&gt;P") + SUMIFS('2way'!$AF$3:$AF$7690,'2way'!$R$3:$R$7690,"="&amp;B161,'2way'!$Y$3:$Y$7690,"&lt;&gt;P")</f>
        <v>-180.00000000000003</v>
      </c>
      <c r="K161" s="79">
        <f t="shared" si="8"/>
        <v>-0.22500000000000003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800</v>
      </c>
      <c r="D162">
        <f>SUMIFS('2way'!$AB$3:$AB$7690,'2way'!$Q$3:$Q$7690,"="&amp;B162,'2way'!$Z$3:$Z$7690,"&lt;&gt;P") + SUMIFS('2way'!$AB$3:$AB$7690,'2way'!$R$3:$R$7690,"="&amp;B162,'2way'!$Z$3:$Z$7690,"&lt;&gt;P")</f>
        <v>-25</v>
      </c>
      <c r="E162" s="79">
        <f t="shared" si="6"/>
        <v>-3.125E-2</v>
      </c>
      <c r="F162">
        <f>SUMIFS('2way'!$Z$3:$Z$7690,'2way'!$Q$3:$Q$7690,"=" &amp;B162,'2way'!$Y$3:$Y$7690,"&lt;&gt;P") + SUMIFS('2way'!$Z$3:$Z$7690,'2way'!$R$3:$R$7690,"=" &amp;B162,'2way'!$Y$3:$Y$7690,"&lt;&gt;P")</f>
        <v>800</v>
      </c>
      <c r="G162">
        <f>SUMIFS('2way'!$AD$3:$AD$7690,'2way'!$Q$3:$Q$7690,"="&amp;B162,'2way'!$Y$3:$Y$7690,"&lt;&gt;P") + SUMIFS('2way'!$AD$3:$AD$7690,'2way'!$R$3:$R$7690,"="&amp;D162,'2way'!$Y$3:$Y$7690,"&lt;&gt;P")</f>
        <v>-400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800</v>
      </c>
      <c r="J162">
        <f>SUMIFS('2way'!$AF$3:$AF$7690,'2way'!$Q$3:$Q$7690,"="&amp;B162,'2way'!$Y$3:$Y$7690,"&lt;&gt;P") + SUMIFS('2way'!$AF$3:$AF$7690,'2way'!$R$3:$R$7690,"="&amp;B162,'2way'!$Y$3:$Y$7690,"&lt;&gt;P")</f>
        <v>159</v>
      </c>
      <c r="K162" s="79">
        <f t="shared" si="8"/>
        <v>0.19875000000000001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800</v>
      </c>
      <c r="D163">
        <f>SUMIFS('2way'!$AB$3:$AB$7690,'2way'!$Q$3:$Q$7690,"="&amp;B163,'2way'!$Z$3:$Z$7690,"&lt;&gt;P") + SUMIFS('2way'!$AB$3:$AB$7690,'2way'!$R$3:$R$7690,"="&amp;B163,'2way'!$Z$3:$Z$7690,"&lt;&gt;P")</f>
        <v>-635</v>
      </c>
      <c r="E163" s="79">
        <f t="shared" si="6"/>
        <v>-0.79374999999999996</v>
      </c>
      <c r="F163">
        <f>SUMIFS('2way'!$Z$3:$Z$7690,'2way'!$Q$3:$Q$7690,"=" &amp;B163,'2way'!$Y$3:$Y$7690,"&lt;&gt;P") + SUMIFS('2way'!$Z$3:$Z$7690,'2way'!$R$3:$R$7690,"=" &amp;B163,'2way'!$Y$3:$Y$7690,"&lt;&gt;P")</f>
        <v>800</v>
      </c>
      <c r="G163">
        <f>SUMIFS('2way'!$AD$3:$AD$7690,'2way'!$Q$3:$Q$7690,"="&amp;B163,'2way'!$Y$3:$Y$7690,"&lt;&gt;P") + SUMIFS('2way'!$AD$3:$AD$7690,'2way'!$R$3:$R$7690,"="&amp;D163,'2way'!$Y$3:$Y$7690,"&lt;&gt;P")</f>
        <v>-85</v>
      </c>
      <c r="H163" s="79">
        <f t="shared" si="7"/>
        <v>-0.10625</v>
      </c>
      <c r="I163">
        <f>SUMIFS('2way'!$Z$3:$Z$7690,'2way'!$Q$3:$Q$7690,"=" &amp;B163,'2way'!$Y$3:$Y$7690,"&lt;&gt;P") + SUMIFS('2way'!$Z$3:$Z$7690,'2way'!$R$3:$R$7690,"=" &amp;B163,'2way'!$Y$3:$Y$7690,"&lt;&gt;P")</f>
        <v>800</v>
      </c>
      <c r="J163">
        <f>SUMIFS('2way'!$AF$3:$AF$7690,'2way'!$Q$3:$Q$7690,"="&amp;B163,'2way'!$Y$3:$Y$7690,"&lt;&gt;P") + SUMIFS('2way'!$AF$3:$AF$7690,'2way'!$R$3:$R$7690,"="&amp;B163,'2way'!$Y$3:$Y$7690,"&lt;&gt;P")</f>
        <v>-800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800</v>
      </c>
      <c r="D164">
        <f>SUMIFS('2way'!$AB$3:$AB$7690,'2way'!$Q$3:$Q$7690,"="&amp;B164,'2way'!$Z$3:$Z$7690,"&lt;&gt;P") + SUMIFS('2way'!$AB$3:$AB$7690,'2way'!$R$3:$R$7690,"="&amp;B164,'2way'!$Z$3:$Z$7690,"&lt;&gt;P")</f>
        <v>-214</v>
      </c>
      <c r="E164" s="79">
        <f t="shared" si="6"/>
        <v>-0.26750000000000002</v>
      </c>
      <c r="F164">
        <f>SUMIFS('2way'!$Z$3:$Z$7690,'2way'!$Q$3:$Q$7690,"=" &amp;B164,'2way'!$Y$3:$Y$7690,"&lt;&gt;P") + SUMIFS('2way'!$Z$3:$Z$7690,'2way'!$R$3:$R$7690,"=" &amp;B164,'2way'!$Y$3:$Y$7690,"&lt;&gt;P")</f>
        <v>800</v>
      </c>
      <c r="G164">
        <f>SUMIFS('2way'!$AD$3:$AD$7690,'2way'!$Q$3:$Q$7690,"="&amp;B164,'2way'!$Y$3:$Y$7690,"&lt;&gt;P") + SUMIFS('2way'!$AD$3:$AD$7690,'2way'!$R$3:$R$7690,"="&amp;D164,'2way'!$Y$3:$Y$7690,"&lt;&gt;P")</f>
        <v>-313</v>
      </c>
      <c r="H164" s="79">
        <f t="shared" si="7"/>
        <v>-0.39124999999999999</v>
      </c>
      <c r="I164">
        <f>SUMIFS('2way'!$Z$3:$Z$7690,'2way'!$Q$3:$Q$7690,"=" &amp;B164,'2way'!$Y$3:$Y$7690,"&lt;&gt;P") + SUMIFS('2way'!$Z$3:$Z$7690,'2way'!$R$3:$R$7690,"=" &amp;B164,'2way'!$Y$3:$Y$7690,"&lt;&gt;P")</f>
        <v>800</v>
      </c>
      <c r="J164">
        <f>SUMIFS('2way'!$AF$3:$AF$7690,'2way'!$Q$3:$Q$7690,"="&amp;B164,'2way'!$Y$3:$Y$7690,"&lt;&gt;P") + SUMIFS('2way'!$AF$3:$AF$7690,'2way'!$R$3:$R$7690,"="&amp;B164,'2way'!$Y$3:$Y$7690,"&lt;&gt;P")</f>
        <v>-42</v>
      </c>
      <c r="K164" s="79">
        <f t="shared" si="8"/>
        <v>-5.2499999999999998E-2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800</v>
      </c>
      <c r="D165">
        <f>SUMIFS('2way'!$AB$3:$AB$7690,'2way'!$Q$3:$Q$7690,"="&amp;B165,'2way'!$Z$3:$Z$7690,"&lt;&gt;P") + SUMIFS('2way'!$AB$3:$AB$7690,'2way'!$R$3:$R$7690,"="&amp;B165,'2way'!$Z$3:$Z$7690,"&lt;&gt;P")</f>
        <v>82.000000000000028</v>
      </c>
      <c r="E165" s="79">
        <f t="shared" si="6"/>
        <v>0.10250000000000004</v>
      </c>
      <c r="F165">
        <f>SUMIFS('2way'!$Z$3:$Z$7690,'2way'!$Q$3:$Q$7690,"=" &amp;B165,'2way'!$Y$3:$Y$7690,"&lt;&gt;P") + SUMIFS('2way'!$Z$3:$Z$7690,'2way'!$R$3:$R$7690,"=" &amp;B165,'2way'!$Y$3:$Y$7690,"&lt;&gt;P")</f>
        <v>800</v>
      </c>
      <c r="G165">
        <f>SUMIFS('2way'!$AD$3:$AD$7690,'2way'!$Q$3:$Q$7690,"="&amp;B165,'2way'!$Y$3:$Y$7690,"&lt;&gt;P") + SUMIFS('2way'!$AD$3:$AD$7690,'2way'!$R$3:$R$7690,"="&amp;D165,'2way'!$Y$3:$Y$7690,"&lt;&gt;P")</f>
        <v>-221</v>
      </c>
      <c r="H165" s="79">
        <f t="shared" si="7"/>
        <v>-0.27625</v>
      </c>
      <c r="I165">
        <f>SUMIFS('2way'!$Z$3:$Z$7690,'2way'!$Q$3:$Q$7690,"=" &amp;B165,'2way'!$Y$3:$Y$7690,"&lt;&gt;P") + SUMIFS('2way'!$Z$3:$Z$7690,'2way'!$R$3:$R$7690,"=" &amp;B165,'2way'!$Y$3:$Y$7690,"&lt;&gt;P")</f>
        <v>800</v>
      </c>
      <c r="J165">
        <f>SUMIFS('2way'!$AF$3:$AF$7690,'2way'!$Q$3:$Q$7690,"="&amp;B165,'2way'!$Y$3:$Y$7690,"&lt;&gt;P") + SUMIFS('2way'!$AF$3:$AF$7690,'2way'!$R$3:$R$7690,"="&amp;B165,'2way'!$Y$3:$Y$7690,"&lt;&gt;P")</f>
        <v>-171.99999999999997</v>
      </c>
      <c r="K165" s="79">
        <f t="shared" si="8"/>
        <v>-0.21499999999999997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800</v>
      </c>
      <c r="D166">
        <f>SUMIFS('2way'!$AB$3:$AB$7690,'2way'!$Q$3:$Q$7690,"="&amp;B166,'2way'!$Z$3:$Z$7690,"&lt;&gt;P") + SUMIFS('2way'!$AB$3:$AB$7690,'2way'!$R$3:$R$7690,"="&amp;B166,'2way'!$Z$3:$Z$7690,"&lt;&gt;P")</f>
        <v>-180</v>
      </c>
      <c r="E166" s="79">
        <f t="shared" si="6"/>
        <v>-0.22500000000000001</v>
      </c>
      <c r="F166">
        <f>SUMIFS('2way'!$Z$3:$Z$7690,'2way'!$Q$3:$Q$7690,"=" &amp;B166,'2way'!$Y$3:$Y$7690,"&lt;&gt;P") + SUMIFS('2way'!$Z$3:$Z$7690,'2way'!$R$3:$R$7690,"=" &amp;B166,'2way'!$Y$3:$Y$7690,"&lt;&gt;P")</f>
        <v>800</v>
      </c>
      <c r="G166">
        <f>SUMIFS('2way'!$AD$3:$AD$7690,'2way'!$Q$3:$Q$7690,"="&amp;B166,'2way'!$Y$3:$Y$7690,"&lt;&gt;P") + SUMIFS('2way'!$AD$3:$AD$7690,'2way'!$R$3:$R$7690,"="&amp;D166,'2way'!$Y$3:$Y$7690,"&lt;&gt;P")</f>
        <v>-79</v>
      </c>
      <c r="H166" s="79">
        <f t="shared" si="7"/>
        <v>-9.8750000000000004E-2</v>
      </c>
      <c r="I166">
        <f>SUMIFS('2way'!$Z$3:$Z$7690,'2way'!$Q$3:$Q$7690,"=" &amp;B166,'2way'!$Y$3:$Y$7690,"&lt;&gt;P") + SUMIFS('2way'!$Z$3:$Z$7690,'2way'!$R$3:$R$7690,"=" &amp;B166,'2way'!$Y$3:$Y$7690,"&lt;&gt;P")</f>
        <v>800</v>
      </c>
      <c r="J166">
        <f>SUMIFS('2way'!$AF$3:$AF$7690,'2way'!$Q$3:$Q$7690,"="&amp;B166,'2way'!$Y$3:$Y$7690,"&lt;&gt;P") + SUMIFS('2way'!$AF$3:$AF$7690,'2way'!$R$3:$R$7690,"="&amp;B166,'2way'!$Y$3:$Y$7690,"&lt;&gt;P")</f>
        <v>-800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800</v>
      </c>
      <c r="D167">
        <f>SUMIFS('2way'!$AB$3:$AB$7690,'2way'!$Q$3:$Q$7690,"="&amp;B167,'2way'!$Z$3:$Z$7690,"&lt;&gt;P") + SUMIFS('2way'!$AB$3:$AB$7690,'2way'!$R$3:$R$7690,"="&amp;B167,'2way'!$Z$3:$Z$7690,"&lt;&gt;P")</f>
        <v>-99</v>
      </c>
      <c r="E167" s="79">
        <f t="shared" si="6"/>
        <v>-0.12375</v>
      </c>
      <c r="F167">
        <f>SUMIFS('2way'!$Z$3:$Z$7690,'2way'!$Q$3:$Q$7690,"=" &amp;B167,'2way'!$Y$3:$Y$7690,"&lt;&gt;P") + SUMIFS('2way'!$Z$3:$Z$7690,'2way'!$R$3:$R$7690,"=" &amp;B167,'2way'!$Y$3:$Y$7690,"&lt;&gt;P")</f>
        <v>800</v>
      </c>
      <c r="G167">
        <f>SUMIFS('2way'!$AD$3:$AD$7690,'2way'!$Q$3:$Q$7690,"="&amp;B167,'2way'!$Y$3:$Y$7690,"&lt;&gt;P") + SUMIFS('2way'!$AD$3:$AD$7690,'2way'!$R$3:$R$7690,"="&amp;D167,'2way'!$Y$3:$Y$7690,"&lt;&gt;P")</f>
        <v>-400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800</v>
      </c>
      <c r="J167">
        <f>SUMIFS('2way'!$AF$3:$AF$7690,'2way'!$Q$3:$Q$7690,"="&amp;B167,'2way'!$Y$3:$Y$7690,"&lt;&gt;P") + SUMIFS('2way'!$AF$3:$AF$7690,'2way'!$R$3:$R$7690,"="&amp;B167,'2way'!$Y$3:$Y$7690,"&lt;&gt;P")</f>
        <v>-338</v>
      </c>
      <c r="K167" s="79">
        <f t="shared" si="8"/>
        <v>-0.42249999999999999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800</v>
      </c>
      <c r="D168">
        <f>SUMIFS('2way'!$AB$3:$AB$7690,'2way'!$Q$3:$Q$7690,"="&amp;B168,'2way'!$Z$3:$Z$7690,"&lt;&gt;P") + SUMIFS('2way'!$AB$3:$AB$7690,'2way'!$R$3:$R$7690,"="&amp;B168,'2way'!$Z$3:$Z$7690,"&lt;&gt;P")</f>
        <v>55</v>
      </c>
      <c r="E168" s="79">
        <f t="shared" si="6"/>
        <v>6.8750000000000006E-2</v>
      </c>
      <c r="F168">
        <f>SUMIFS('2way'!$Z$3:$Z$7690,'2way'!$Q$3:$Q$7690,"=" &amp;B168,'2way'!$Y$3:$Y$7690,"&lt;&gt;P") + SUMIFS('2way'!$Z$3:$Z$7690,'2way'!$R$3:$R$7690,"=" &amp;B168,'2way'!$Y$3:$Y$7690,"&lt;&gt;P")</f>
        <v>800</v>
      </c>
      <c r="G168">
        <f>SUMIFS('2way'!$AD$3:$AD$7690,'2way'!$Q$3:$Q$7690,"="&amp;B168,'2way'!$Y$3:$Y$7690,"&lt;&gt;P") + SUMIFS('2way'!$AD$3:$AD$7690,'2way'!$R$3:$R$7690,"="&amp;D168,'2way'!$Y$3:$Y$7690,"&lt;&gt;P")</f>
        <v>-74</v>
      </c>
      <c r="H168" s="79">
        <f t="shared" si="7"/>
        <v>-9.2499999999999999E-2</v>
      </c>
      <c r="I168">
        <f>SUMIFS('2way'!$Z$3:$Z$7690,'2way'!$Q$3:$Q$7690,"=" &amp;B168,'2way'!$Y$3:$Y$7690,"&lt;&gt;P") + SUMIFS('2way'!$Z$3:$Z$7690,'2way'!$R$3:$R$7690,"=" &amp;B168,'2way'!$Y$3:$Y$7690,"&lt;&gt;P")</f>
        <v>800</v>
      </c>
      <c r="J168">
        <f>SUMIFS('2way'!$AF$3:$AF$7690,'2way'!$Q$3:$Q$7690,"="&amp;B168,'2way'!$Y$3:$Y$7690,"&lt;&gt;P") + SUMIFS('2way'!$AF$3:$AF$7690,'2way'!$R$3:$R$7690,"="&amp;B168,'2way'!$Y$3:$Y$7690,"&lt;&gt;P")</f>
        <v>-800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800</v>
      </c>
      <c r="D169">
        <f>SUMIFS('2way'!$AB$3:$AB$7690,'2way'!$Q$3:$Q$7690,"="&amp;B169,'2way'!$Z$3:$Z$7690,"&lt;&gt;P") + SUMIFS('2way'!$AB$3:$AB$7690,'2way'!$R$3:$R$7690,"="&amp;B169,'2way'!$Z$3:$Z$7690,"&lt;&gt;P")</f>
        <v>137</v>
      </c>
      <c r="E169" s="79">
        <f t="shared" si="6"/>
        <v>0.17125000000000001</v>
      </c>
      <c r="F169">
        <f>SUMIFS('2way'!$Z$3:$Z$7690,'2way'!$Q$3:$Q$7690,"=" &amp;B169,'2way'!$Y$3:$Y$7690,"&lt;&gt;P") + SUMIFS('2way'!$Z$3:$Z$7690,'2way'!$R$3:$R$7690,"=" &amp;B169,'2way'!$Y$3:$Y$7690,"&lt;&gt;P")</f>
        <v>800</v>
      </c>
      <c r="G169">
        <f>SUMIFS('2way'!$AD$3:$AD$7690,'2way'!$Q$3:$Q$7690,"="&amp;B169,'2way'!$Y$3:$Y$7690,"&lt;&gt;P") + SUMIFS('2way'!$AD$3:$AD$7690,'2way'!$R$3:$R$7690,"="&amp;D169,'2way'!$Y$3:$Y$7690,"&lt;&gt;P")</f>
        <v>-400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800</v>
      </c>
      <c r="J169">
        <f>SUMIFS('2way'!$AF$3:$AF$7690,'2way'!$Q$3:$Q$7690,"="&amp;B169,'2way'!$Y$3:$Y$7690,"&lt;&gt;P") + SUMIFS('2way'!$AF$3:$AF$7690,'2way'!$R$3:$R$7690,"="&amp;B169,'2way'!$Y$3:$Y$7690,"&lt;&gt;P")</f>
        <v>-334</v>
      </c>
      <c r="K169" s="79">
        <f t="shared" si="8"/>
        <v>-0.41749999999999998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800</v>
      </c>
      <c r="D170">
        <f>SUMIFS('2way'!$AB$3:$AB$7690,'2way'!$Q$3:$Q$7690,"="&amp;B170,'2way'!$Z$3:$Z$7690,"&lt;&gt;P") + SUMIFS('2way'!$AB$3:$AB$7690,'2way'!$R$3:$R$7690,"="&amp;B170,'2way'!$Z$3:$Z$7690,"&lt;&gt;P")</f>
        <v>-557</v>
      </c>
      <c r="E170" s="79">
        <f t="shared" si="6"/>
        <v>-0.69625000000000004</v>
      </c>
      <c r="F170">
        <f>SUMIFS('2way'!$Z$3:$Z$7690,'2way'!$Q$3:$Q$7690,"=" &amp;B170,'2way'!$Y$3:$Y$7690,"&lt;&gt;P") + SUMIFS('2way'!$Z$3:$Z$7690,'2way'!$R$3:$R$7690,"=" &amp;B170,'2way'!$Y$3:$Y$7690,"&lt;&gt;P")</f>
        <v>800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-0.375</v>
      </c>
      <c r="I170">
        <f>SUMIFS('2way'!$Z$3:$Z$7690,'2way'!$Q$3:$Q$7690,"=" &amp;B170,'2way'!$Y$3:$Y$7690,"&lt;&gt;P") + SUMIFS('2way'!$Z$3:$Z$7690,'2way'!$R$3:$R$7690,"=" &amp;B170,'2way'!$Y$3:$Y$7690,"&lt;&gt;P")</f>
        <v>800</v>
      </c>
      <c r="J170">
        <f>SUMIFS('2way'!$AF$3:$AF$7690,'2way'!$Q$3:$Q$7690,"="&amp;B170,'2way'!$Y$3:$Y$7690,"&lt;&gt;P") + SUMIFS('2way'!$AF$3:$AF$7690,'2way'!$R$3:$R$7690,"="&amp;B170,'2way'!$Y$3:$Y$7690,"&lt;&gt;P")</f>
        <v>-557</v>
      </c>
      <c r="K170" s="79">
        <f t="shared" si="8"/>
        <v>-0.69625000000000004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800</v>
      </c>
      <c r="D171">
        <f>SUMIFS('2way'!$AB$3:$AB$7690,'2way'!$Q$3:$Q$7690,"="&amp;B171,'2way'!$Z$3:$Z$7690,"&lt;&gt;P") + SUMIFS('2way'!$AB$3:$AB$7690,'2way'!$R$3:$R$7690,"="&amp;B171,'2way'!$Z$3:$Z$7690,"&lt;&gt;P")</f>
        <v>20.999999999999972</v>
      </c>
      <c r="E171" s="79">
        <f t="shared" si="6"/>
        <v>2.6249999999999964E-2</v>
      </c>
      <c r="F171">
        <f>SUMIFS('2way'!$Z$3:$Z$7690,'2way'!$Q$3:$Q$7690,"=" &amp;B171,'2way'!$Y$3:$Y$7690,"&lt;&gt;P") + SUMIFS('2way'!$Z$3:$Z$7690,'2way'!$R$3:$R$7690,"=" &amp;B171,'2way'!$Y$3:$Y$7690,"&lt;&gt;P")</f>
        <v>800</v>
      </c>
      <c r="G171">
        <f>SUMIFS('2way'!$AD$3:$AD$7690,'2way'!$Q$3:$Q$7690,"="&amp;B171,'2way'!$Y$3:$Y$7690,"&lt;&gt;P") + SUMIFS('2way'!$AD$3:$AD$7690,'2way'!$R$3:$R$7690,"="&amp;D171,'2way'!$Y$3:$Y$7690,"&lt;&gt;P")</f>
        <v>-400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800</v>
      </c>
      <c r="J171">
        <f>SUMIFS('2way'!$AF$3:$AF$7690,'2way'!$Q$3:$Q$7690,"="&amp;B171,'2way'!$Y$3:$Y$7690,"&lt;&gt;P") + SUMIFS('2way'!$AF$3:$AF$7690,'2way'!$R$3:$R$7690,"="&amp;B171,'2way'!$Y$3:$Y$7690,"&lt;&gt;P")</f>
        <v>-340.00000000000006</v>
      </c>
      <c r="K171" s="79">
        <f t="shared" si="8"/>
        <v>-0.42500000000000004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800</v>
      </c>
      <c r="D172">
        <f>SUMIFS('2way'!$AB$3:$AB$7690,'2way'!$Q$3:$Q$7690,"="&amp;B172,'2way'!$Z$3:$Z$7690,"&lt;&gt;P") + SUMIFS('2way'!$AB$3:$AB$7690,'2way'!$R$3:$R$7690,"="&amp;B172,'2way'!$Z$3:$Z$7690,"&lt;&gt;P")</f>
        <v>197</v>
      </c>
      <c r="E172" s="79">
        <f t="shared" si="6"/>
        <v>0.24625</v>
      </c>
      <c r="F172">
        <f>SUMIFS('2way'!$Z$3:$Z$7690,'2way'!$Q$3:$Q$7690,"=" &amp;B172,'2way'!$Y$3:$Y$7690,"&lt;&gt;P") + SUMIFS('2way'!$Z$3:$Z$7690,'2way'!$R$3:$R$7690,"=" &amp;B172,'2way'!$Y$3:$Y$7690,"&lt;&gt;P")</f>
        <v>800</v>
      </c>
      <c r="G172">
        <f>SUMIFS('2way'!$AD$3:$AD$7690,'2way'!$Q$3:$Q$7690,"="&amp;B172,'2way'!$Y$3:$Y$7690,"&lt;&gt;P") + SUMIFS('2way'!$AD$3:$AD$7690,'2way'!$R$3:$R$7690,"="&amp;D172,'2way'!$Y$3:$Y$7690,"&lt;&gt;P")</f>
        <v>-250</v>
      </c>
      <c r="H172" s="79">
        <f t="shared" si="7"/>
        <v>-0.3125</v>
      </c>
      <c r="I172">
        <f>SUMIFS('2way'!$Z$3:$Z$7690,'2way'!$Q$3:$Q$7690,"=" &amp;B172,'2way'!$Y$3:$Y$7690,"&lt;&gt;P") + SUMIFS('2way'!$Z$3:$Z$7690,'2way'!$R$3:$R$7690,"=" &amp;B172,'2way'!$Y$3:$Y$7690,"&lt;&gt;P")</f>
        <v>800</v>
      </c>
      <c r="J172">
        <f>SUMIFS('2way'!$AF$3:$AF$7690,'2way'!$Q$3:$Q$7690,"="&amp;B172,'2way'!$Y$3:$Y$7690,"&lt;&gt;P") + SUMIFS('2way'!$AF$3:$AF$7690,'2way'!$R$3:$R$7690,"="&amp;B172,'2way'!$Y$3:$Y$7690,"&lt;&gt;P")</f>
        <v>-409</v>
      </c>
      <c r="K172" s="79">
        <f t="shared" si="8"/>
        <v>-0.51124999999999998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800</v>
      </c>
      <c r="D173">
        <f>SUMIFS('2way'!$AB$3:$AB$7690,'2way'!$Q$3:$Q$7690,"="&amp;B173,'2way'!$Z$3:$Z$7690,"&lt;&gt;P") + SUMIFS('2way'!$AB$3:$AB$7690,'2way'!$R$3:$R$7690,"="&amp;B173,'2way'!$Z$3:$Z$7690,"&lt;&gt;P")</f>
        <v>-208</v>
      </c>
      <c r="E173" s="79">
        <f t="shared" si="6"/>
        <v>-0.26</v>
      </c>
      <c r="F173">
        <f>SUMIFS('2way'!$Z$3:$Z$7690,'2way'!$Q$3:$Q$7690,"=" &amp;B173,'2way'!$Y$3:$Y$7690,"&lt;&gt;P") + SUMIFS('2way'!$Z$3:$Z$7690,'2way'!$R$3:$R$7690,"=" &amp;B173,'2way'!$Y$3:$Y$7690,"&lt;&gt;P")</f>
        <v>800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-0.35499999999999998</v>
      </c>
      <c r="I173">
        <f>SUMIFS('2way'!$Z$3:$Z$7690,'2way'!$Q$3:$Q$7690,"=" &amp;B173,'2way'!$Y$3:$Y$7690,"&lt;&gt;P") + SUMIFS('2way'!$Z$3:$Z$7690,'2way'!$R$3:$R$7690,"=" &amp;B173,'2way'!$Y$3:$Y$7690,"&lt;&gt;P")</f>
        <v>800</v>
      </c>
      <c r="J173">
        <f>SUMIFS('2way'!$AF$3:$AF$7690,'2way'!$Q$3:$Q$7690,"="&amp;B173,'2way'!$Y$3:$Y$7690,"&lt;&gt;P") + SUMIFS('2way'!$AF$3:$AF$7690,'2way'!$R$3:$R$7690,"="&amp;B173,'2way'!$Y$3:$Y$7690,"&lt;&gt;P")</f>
        <v>-800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800</v>
      </c>
      <c r="D174">
        <f>SUMIFS('2way'!$AB$3:$AB$7690,'2way'!$Q$3:$Q$7690,"="&amp;B174,'2way'!$Z$3:$Z$7690,"&lt;&gt;P") + SUMIFS('2way'!$AB$3:$AB$7690,'2way'!$R$3:$R$7690,"="&amp;B174,'2way'!$Z$3:$Z$7690,"&lt;&gt;P")</f>
        <v>-424</v>
      </c>
      <c r="E174" s="79">
        <f t="shared" si="6"/>
        <v>-0.53</v>
      </c>
      <c r="F174">
        <f>SUMIFS('2way'!$Z$3:$Z$7690,'2way'!$Q$3:$Q$7690,"=" &amp;B174,'2way'!$Y$3:$Y$7690,"&lt;&gt;P") + SUMIFS('2way'!$Z$3:$Z$7690,'2way'!$R$3:$R$7690,"=" &amp;B174,'2way'!$Y$3:$Y$7690,"&lt;&gt;P")</f>
        <v>800</v>
      </c>
      <c r="G174">
        <f>SUMIFS('2way'!$AD$3:$AD$7690,'2way'!$Q$3:$Q$7690,"="&amp;B174,'2way'!$Y$3:$Y$7690,"&lt;&gt;P") + SUMIFS('2way'!$AD$3:$AD$7690,'2way'!$R$3:$R$7690,"="&amp;D174,'2way'!$Y$3:$Y$7690,"&lt;&gt;P")</f>
        <v>76</v>
      </c>
      <c r="H174" s="79">
        <f t="shared" si="7"/>
        <v>9.5000000000000001E-2</v>
      </c>
      <c r="I174">
        <f>SUMIFS('2way'!$Z$3:$Z$7690,'2way'!$Q$3:$Q$7690,"=" &amp;B174,'2way'!$Y$3:$Y$7690,"&lt;&gt;P") + SUMIFS('2way'!$Z$3:$Z$7690,'2way'!$R$3:$R$7690,"=" &amp;B174,'2way'!$Y$3:$Y$7690,"&lt;&gt;P")</f>
        <v>800</v>
      </c>
      <c r="J174">
        <f>SUMIFS('2way'!$AF$3:$AF$7690,'2way'!$Q$3:$Q$7690,"="&amp;B174,'2way'!$Y$3:$Y$7690,"&lt;&gt;P") + SUMIFS('2way'!$AF$3:$AF$7690,'2way'!$R$3:$R$7690,"="&amp;B174,'2way'!$Y$3:$Y$7690,"&lt;&gt;P")</f>
        <v>-800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800</v>
      </c>
      <c r="D175">
        <f>SUMIFS('2way'!$AB$3:$AB$7690,'2way'!$Q$3:$Q$7690,"="&amp;B175,'2way'!$Z$3:$Z$7690,"&lt;&gt;P") + SUMIFS('2way'!$AB$3:$AB$7690,'2way'!$R$3:$R$7690,"="&amp;B175,'2way'!$Z$3:$Z$7690,"&lt;&gt;P")</f>
        <v>-295</v>
      </c>
      <c r="E175" s="79">
        <f t="shared" si="6"/>
        <v>-0.36875000000000002</v>
      </c>
      <c r="F175">
        <f>SUMIFS('2way'!$Z$3:$Z$7690,'2way'!$Q$3:$Q$7690,"=" &amp;B175,'2way'!$Y$3:$Y$7690,"&lt;&gt;P") + SUMIFS('2way'!$Z$3:$Z$7690,'2way'!$R$3:$R$7690,"=" &amp;B175,'2way'!$Y$3:$Y$7690,"&lt;&gt;P")</f>
        <v>800</v>
      </c>
      <c r="G175">
        <f>SUMIFS('2way'!$AD$3:$AD$7690,'2way'!$Q$3:$Q$7690,"="&amp;B175,'2way'!$Y$3:$Y$7690,"&lt;&gt;P") + SUMIFS('2way'!$AD$3:$AD$7690,'2way'!$R$3:$R$7690,"="&amp;D175,'2way'!$Y$3:$Y$7690,"&lt;&gt;P")</f>
        <v>41</v>
      </c>
      <c r="H175" s="79">
        <f t="shared" si="7"/>
        <v>5.1249999999999997E-2</v>
      </c>
      <c r="I175">
        <f>SUMIFS('2way'!$Z$3:$Z$7690,'2way'!$Q$3:$Q$7690,"=" &amp;B175,'2way'!$Y$3:$Y$7690,"&lt;&gt;P") + SUMIFS('2way'!$Z$3:$Z$7690,'2way'!$R$3:$R$7690,"=" &amp;B175,'2way'!$Y$3:$Y$7690,"&lt;&gt;P")</f>
        <v>800</v>
      </c>
      <c r="J175">
        <f>SUMIFS('2way'!$AF$3:$AF$7690,'2way'!$Q$3:$Q$7690,"="&amp;B175,'2way'!$Y$3:$Y$7690,"&lt;&gt;P") + SUMIFS('2way'!$AF$3:$AF$7690,'2way'!$R$3:$R$7690,"="&amp;B175,'2way'!$Y$3:$Y$7690,"&lt;&gt;P")</f>
        <v>-600</v>
      </c>
      <c r="K175" s="79">
        <f t="shared" si="8"/>
        <v>-0.75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800</v>
      </c>
      <c r="D176">
        <f>SUMIFS('2way'!$AB$3:$AB$7690,'2way'!$Q$3:$Q$7690,"="&amp;B176,'2way'!$Z$3:$Z$7690,"&lt;&gt;P") + SUMIFS('2way'!$AB$3:$AB$7690,'2way'!$R$3:$R$7690,"="&amp;B176,'2way'!$Z$3:$Z$7690,"&lt;&gt;P")</f>
        <v>-346</v>
      </c>
      <c r="E176" s="79">
        <f t="shared" si="6"/>
        <v>-0.4325</v>
      </c>
      <c r="F176">
        <f>SUMIFS('2way'!$Z$3:$Z$7690,'2way'!$Q$3:$Q$7690,"=" &amp;B176,'2way'!$Y$3:$Y$7690,"&lt;&gt;P") + SUMIFS('2way'!$Z$3:$Z$7690,'2way'!$R$3:$R$7690,"=" &amp;B176,'2way'!$Y$3:$Y$7690,"&lt;&gt;P")</f>
        <v>800</v>
      </c>
      <c r="G176">
        <f>SUMIFS('2way'!$AD$3:$AD$7690,'2way'!$Q$3:$Q$7690,"="&amp;B176,'2way'!$Y$3:$Y$7690,"&lt;&gt;P") + SUMIFS('2way'!$AD$3:$AD$7690,'2way'!$R$3:$R$7690,"="&amp;D176,'2way'!$Y$3:$Y$7690,"&lt;&gt;P")</f>
        <v>-228</v>
      </c>
      <c r="H176" s="79">
        <f t="shared" si="7"/>
        <v>-0.28499999999999998</v>
      </c>
      <c r="I176">
        <f>SUMIFS('2way'!$Z$3:$Z$7690,'2way'!$Q$3:$Q$7690,"=" &amp;B176,'2way'!$Y$3:$Y$7690,"&lt;&gt;P") + SUMIFS('2way'!$Z$3:$Z$7690,'2way'!$R$3:$R$7690,"=" &amp;B176,'2way'!$Y$3:$Y$7690,"&lt;&gt;P")</f>
        <v>800</v>
      </c>
      <c r="J176">
        <f>SUMIFS('2way'!$AF$3:$AF$7690,'2way'!$Q$3:$Q$7690,"="&amp;B176,'2way'!$Y$3:$Y$7690,"&lt;&gt;P") + SUMIFS('2way'!$AF$3:$AF$7690,'2way'!$R$3:$R$7690,"="&amp;B176,'2way'!$Y$3:$Y$7690,"&lt;&gt;P")</f>
        <v>-585</v>
      </c>
      <c r="K176" s="79">
        <f t="shared" si="8"/>
        <v>-0.73124999999999996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800</v>
      </c>
      <c r="D177">
        <f>SUMIFS('2way'!$AB$3:$AB$7690,'2way'!$Q$3:$Q$7690,"="&amp;B177,'2way'!$Z$3:$Z$7690,"&lt;&gt;P") + SUMIFS('2way'!$AB$3:$AB$7690,'2way'!$R$3:$R$7690,"="&amp;B177,'2way'!$Z$3:$Z$7690,"&lt;&gt;P")</f>
        <v>-250</v>
      </c>
      <c r="E177" s="79">
        <f t="shared" si="6"/>
        <v>-0.3125</v>
      </c>
      <c r="F177">
        <f>SUMIFS('2way'!$Z$3:$Z$7690,'2way'!$Q$3:$Q$7690,"=" &amp;B177,'2way'!$Y$3:$Y$7690,"&lt;&gt;P") + SUMIFS('2way'!$Z$3:$Z$7690,'2way'!$R$3:$R$7690,"=" &amp;B177,'2way'!$Y$3:$Y$7690,"&lt;&gt;P")</f>
        <v>800</v>
      </c>
      <c r="G177">
        <f>SUMIFS('2way'!$AD$3:$AD$7690,'2way'!$Q$3:$Q$7690,"="&amp;B177,'2way'!$Y$3:$Y$7690,"&lt;&gt;P") + SUMIFS('2way'!$AD$3:$AD$7690,'2way'!$R$3:$R$7690,"="&amp;D177,'2way'!$Y$3:$Y$7690,"&lt;&gt;P")</f>
        <v>95</v>
      </c>
      <c r="H177" s="79">
        <f t="shared" si="7"/>
        <v>0.11874999999999999</v>
      </c>
      <c r="I177">
        <f>SUMIFS('2way'!$Z$3:$Z$7690,'2way'!$Q$3:$Q$7690,"=" &amp;B177,'2way'!$Y$3:$Y$7690,"&lt;&gt;P") + SUMIFS('2way'!$Z$3:$Z$7690,'2way'!$R$3:$R$7690,"=" &amp;B177,'2way'!$Y$3:$Y$7690,"&lt;&gt;P")</f>
        <v>800</v>
      </c>
      <c r="J177">
        <f>SUMIFS('2way'!$AF$3:$AF$7690,'2way'!$Q$3:$Q$7690,"="&amp;B177,'2way'!$Y$3:$Y$7690,"&lt;&gt;P") + SUMIFS('2way'!$AF$3:$AF$7690,'2way'!$R$3:$R$7690,"="&amp;B177,'2way'!$Y$3:$Y$7690,"&lt;&gt;P")</f>
        <v>-800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1000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1000</v>
      </c>
      <c r="G178">
        <f>SUMIFS('2way'!$AD$3:$AD$7690,'2way'!$Q$3:$Q$7690,"="&amp;B178,'2way'!$Y$3:$Y$7690,"&lt;&gt;P") + SUMIFS('2way'!$AD$3:$AD$7690,'2way'!$R$3:$R$7690,"="&amp;D178,'2way'!$Y$3:$Y$7690,"&lt;&gt;P")</f>
        <v>8</v>
      </c>
      <c r="H178" s="79">
        <f t="shared" si="7"/>
        <v>8.0000000000000002E-3</v>
      </c>
      <c r="I178">
        <f>SUMIFS('2way'!$Z$3:$Z$7690,'2way'!$Q$3:$Q$7690,"=" &amp;B178,'2way'!$Y$3:$Y$7690,"&lt;&gt;P") + SUMIFS('2way'!$Z$3:$Z$7690,'2way'!$R$3:$R$7690,"=" &amp;B178,'2way'!$Y$3:$Y$7690,"&lt;&gt;P")</f>
        <v>1000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1000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1000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1000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1000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1000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1000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1000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1000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1000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1000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1000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1000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1000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1000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1000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1000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1000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1000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1000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600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600</v>
      </c>
      <c r="G187">
        <f>SUMIFS('2way'!$AD$3:$AD$7690,'2way'!$Q$3:$Q$7690,"="&amp;B187,'2way'!$Y$3:$Y$7690,"&lt;&gt;P") + SUMIFS('2way'!$AD$3:$AD$7690,'2way'!$R$3:$R$7690,"="&amp;D187,'2way'!$Y$3:$Y$7690,"&lt;&gt;P")</f>
        <v>-119</v>
      </c>
      <c r="H187" s="79">
        <f t="shared" si="7"/>
        <v>-0.19833333333333333</v>
      </c>
      <c r="I187">
        <f>SUMIFS('2way'!$Z$3:$Z$7690,'2way'!$Q$3:$Q$7690,"=" &amp;B187,'2way'!$Y$3:$Y$7690,"&lt;&gt;P") + SUMIFS('2way'!$Z$3:$Z$7690,'2way'!$R$3:$R$7690,"=" &amp;B187,'2way'!$Y$3:$Y$7690,"&lt;&gt;P")</f>
        <v>600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1000</v>
      </c>
      <c r="G188">
        <f>SUMIFS('2way'!$AD$3:$AD$7690,'2way'!$Q$3:$Q$7690,"="&amp;B188,'2way'!$Y$3:$Y$7690,"&lt;&gt;P") + SUMIFS('2way'!$AD$3:$AD$7690,'2way'!$R$3:$R$7690,"="&amp;D188,'2way'!$Y$3:$Y$7690,"&lt;&gt;P")</f>
        <v>25</v>
      </c>
      <c r="H188" s="79">
        <f t="shared" si="7"/>
        <v>2.5000000000000001E-2</v>
      </c>
      <c r="I188">
        <f>SUMIFS('2way'!$Z$3:$Z$7690,'2way'!$Q$3:$Q$7690,"=" &amp;B188,'2way'!$Y$3:$Y$7690,"&lt;&gt;P") + SUMIFS('2way'!$Z$3:$Z$7690,'2way'!$R$3:$R$7690,"=" &amp;B188,'2way'!$Y$3:$Y$7690,"&lt;&gt;P")</f>
        <v>1000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1000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1000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1000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1000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1000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1000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1000</v>
      </c>
      <c r="D191">
        <f>SUMIFS('2way'!$AB$3:$AB$7690,'2way'!$Q$3:$Q$7690,"="&amp;B191,'2way'!$Z$3:$Z$7690,"&lt;&gt;P") + SUMIFS('2way'!$AB$3:$AB$7690,'2way'!$R$3:$R$7690,"="&amp;B191,'2way'!$Z$3:$Z$7690,"&lt;&gt;P")</f>
        <v>264</v>
      </c>
      <c r="E191" s="79">
        <f t="shared" si="6"/>
        <v>0.26400000000000001</v>
      </c>
      <c r="F191">
        <f>SUMIFS('2way'!$Z$3:$Z$7690,'2way'!$Q$3:$Q$7690,"=" &amp;B191,'2way'!$Y$3:$Y$7690,"&lt;&gt;P") + SUMIFS('2way'!$Z$3:$Z$7690,'2way'!$R$3:$R$7690,"=" &amp;B191,'2way'!$Y$3:$Y$7690,"&lt;&gt;P")</f>
        <v>1000</v>
      </c>
      <c r="G191">
        <f>SUMIFS('2way'!$AD$3:$AD$7690,'2way'!$Q$3:$Q$7690,"="&amp;B191,'2way'!$Y$3:$Y$7690,"&lt;&gt;P") + SUMIFS('2way'!$AD$3:$AD$7690,'2way'!$R$3:$R$7690,"="&amp;D191,'2way'!$Y$3:$Y$7690,"&lt;&gt;P")</f>
        <v>-133</v>
      </c>
      <c r="H191" s="79">
        <f t="shared" si="7"/>
        <v>-0.13300000000000001</v>
      </c>
      <c r="I191">
        <f>SUMIFS('2way'!$Z$3:$Z$7690,'2way'!$Q$3:$Q$7690,"=" &amp;B191,'2way'!$Y$3:$Y$7690,"&lt;&gt;P") + SUMIFS('2way'!$Z$3:$Z$7690,'2way'!$R$3:$R$7690,"=" &amp;B191,'2way'!$Y$3:$Y$7690,"&lt;&gt;P")</f>
        <v>1000</v>
      </c>
      <c r="J191">
        <f>SUMIFS('2way'!$AF$3:$AF$7690,'2way'!$Q$3:$Q$7690,"="&amp;B191,'2way'!$Y$3:$Y$7690,"&lt;&gt;P") + SUMIFS('2way'!$AF$3:$AF$7690,'2way'!$R$3:$R$7690,"="&amp;B191,'2way'!$Y$3:$Y$7690,"&lt;&gt;P")</f>
        <v>-555</v>
      </c>
      <c r="K191" s="79">
        <f t="shared" si="8"/>
        <v>-0.55500000000000005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1000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1000</v>
      </c>
      <c r="G192">
        <f>SUMIFS('2way'!$AD$3:$AD$7690,'2way'!$Q$3:$Q$7690,"="&amp;B192,'2way'!$Y$3:$Y$7690,"&lt;&gt;P") + SUMIFS('2way'!$AD$3:$AD$7690,'2way'!$R$3:$R$7690,"="&amp;D192,'2way'!$Y$3:$Y$7690,"&lt;&gt;P")</f>
        <v>-212</v>
      </c>
      <c r="H192" s="79">
        <f t="shared" si="7"/>
        <v>-0.21199999999999999</v>
      </c>
      <c r="I192">
        <f>SUMIFS('2way'!$Z$3:$Z$7690,'2way'!$Q$3:$Q$7690,"=" &amp;B192,'2way'!$Y$3:$Y$7690,"&lt;&gt;P") + SUMIFS('2way'!$Z$3:$Z$7690,'2way'!$R$3:$R$7690,"=" &amp;B192,'2way'!$Y$3:$Y$7690,"&lt;&gt;P")</f>
        <v>1000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1000</v>
      </c>
      <c r="D193">
        <f>SUMIFS('2way'!$AB$3:$AB$7690,'2way'!$Q$3:$Q$7690,"="&amp;B193,'2way'!$Z$3:$Z$7690,"&lt;&gt;P") + SUMIFS('2way'!$AB$3:$AB$7690,'2way'!$R$3:$R$7690,"="&amp;B193,'2way'!$Z$3:$Z$7690,"&lt;&gt;P")</f>
        <v>-360</v>
      </c>
      <c r="E193" s="79">
        <f t="shared" si="6"/>
        <v>-0.36</v>
      </c>
      <c r="F193">
        <f>SUMIFS('2way'!$Z$3:$Z$7690,'2way'!$Q$3:$Q$7690,"=" &amp;B193,'2way'!$Y$3:$Y$7690,"&lt;&gt;P") + SUMIFS('2way'!$Z$3:$Z$7690,'2way'!$R$3:$R$7690,"=" &amp;B193,'2way'!$Y$3:$Y$7690,"&lt;&gt;P")</f>
        <v>1000</v>
      </c>
      <c r="G193">
        <f>SUMIFS('2way'!$AD$3:$AD$7690,'2way'!$Q$3:$Q$7690,"="&amp;B193,'2way'!$Y$3:$Y$7690,"&lt;&gt;P") + SUMIFS('2way'!$AD$3:$AD$7690,'2way'!$R$3:$R$7690,"="&amp;D193,'2way'!$Y$3:$Y$7690,"&lt;&gt;P")</f>
        <v>-115.00000000000003</v>
      </c>
      <c r="H193" s="79">
        <f t="shared" si="7"/>
        <v>-0.11500000000000003</v>
      </c>
      <c r="I193">
        <f>SUMIFS('2way'!$Z$3:$Z$7690,'2way'!$Q$3:$Q$7690,"=" &amp;B193,'2way'!$Y$3:$Y$7690,"&lt;&gt;P") + SUMIFS('2way'!$Z$3:$Z$7690,'2way'!$R$3:$R$7690,"=" &amp;B193,'2way'!$Y$3:$Y$7690,"&lt;&gt;P")</f>
        <v>1000</v>
      </c>
      <c r="J193">
        <f>SUMIFS('2way'!$AF$3:$AF$7690,'2way'!$Q$3:$Q$7690,"="&amp;B193,'2way'!$Y$3:$Y$7690,"&lt;&gt;P") + SUMIFS('2way'!$AF$3:$AF$7690,'2way'!$R$3:$R$7690,"="&amp;B193,'2way'!$Y$3:$Y$7690,"&lt;&gt;P")</f>
        <v>-567</v>
      </c>
      <c r="K193" s="79">
        <f t="shared" si="8"/>
        <v>-0.56699999999999995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1000</v>
      </c>
      <c r="G195">
        <f>SUMIFS('2way'!$AD$3:$AD$7690,'2way'!$Q$3:$Q$7690,"="&amp;B195,'2way'!$Y$3:$Y$7690,"&lt;&gt;P") + SUMIFS('2way'!$AD$3:$AD$7690,'2way'!$R$3:$R$7690,"="&amp;D195,'2way'!$Y$3:$Y$7690,"&lt;&gt;P")</f>
        <v>-145</v>
      </c>
      <c r="H195" s="79">
        <f t="shared" si="7"/>
        <v>-0.14499999999999999</v>
      </c>
      <c r="I195">
        <f>SUMIFS('2way'!$Z$3:$Z$7690,'2way'!$Q$3:$Q$7690,"=" &amp;B195,'2way'!$Y$3:$Y$7690,"&lt;&gt;P") + SUMIFS('2way'!$Z$3:$Z$7690,'2way'!$R$3:$R$7690,"=" &amp;B195,'2way'!$Y$3:$Y$7690,"&lt;&gt;P")</f>
        <v>1000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1000</v>
      </c>
      <c r="D196">
        <f>SUMIFS('2way'!$AB$3:$AB$7690,'2way'!$Q$3:$Q$7690,"="&amp;B196,'2way'!$Z$3:$Z$7690,"&lt;&gt;P") + SUMIFS('2way'!$AB$3:$AB$7690,'2way'!$R$3:$R$7690,"="&amp;B196,'2way'!$Z$3:$Z$7690,"&lt;&gt;P")</f>
        <v>-246.00000000000003</v>
      </c>
      <c r="E196" s="79">
        <f t="shared" ref="E196:E259" si="9">D196/C196</f>
        <v>-0.24600000000000002</v>
      </c>
      <c r="F196">
        <f>SUMIFS('2way'!$Z$3:$Z$7690,'2way'!$Q$3:$Q$7690,"=" &amp;B196,'2way'!$Y$3:$Y$7690,"&lt;&gt;P") + SUMIFS('2way'!$Z$3:$Z$7690,'2way'!$R$3:$R$7690,"=" &amp;B196,'2way'!$Y$3:$Y$7690,"&lt;&gt;P")</f>
        <v>1000</v>
      </c>
      <c r="G196">
        <f>SUMIFS('2way'!$AD$3:$AD$7690,'2way'!$Q$3:$Q$7690,"="&amp;B196,'2way'!$Y$3:$Y$7690,"&lt;&gt;P") + SUMIFS('2way'!$AD$3:$AD$7690,'2way'!$R$3:$R$7690,"="&amp;D196,'2way'!$Y$3:$Y$7690,"&lt;&gt;P")</f>
        <v>-145</v>
      </c>
      <c r="H196" s="79">
        <f t="shared" ref="H196:H259" si="10">G196/F196</f>
        <v>-0.14499999999999999</v>
      </c>
      <c r="I196">
        <f>SUMIFS('2way'!$Z$3:$Z$7690,'2way'!$Q$3:$Q$7690,"=" &amp;B196,'2way'!$Y$3:$Y$7690,"&lt;&gt;P") + SUMIFS('2way'!$Z$3:$Z$7690,'2way'!$R$3:$R$7690,"=" &amp;B196,'2way'!$Y$3:$Y$7690,"&lt;&gt;P")</f>
        <v>1000</v>
      </c>
      <c r="J196">
        <f>SUMIFS('2way'!$AF$3:$AF$7690,'2way'!$Q$3:$Q$7690,"="&amp;B196,'2way'!$Y$3:$Y$7690,"&lt;&gt;P") + SUMIFS('2way'!$AF$3:$AF$7690,'2way'!$R$3:$R$7690,"="&amp;B196,'2way'!$Y$3:$Y$7690,"&lt;&gt;P")</f>
        <v>-1000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1000</v>
      </c>
      <c r="D197">
        <f>SUMIFS('2way'!$AB$3:$AB$7690,'2way'!$Q$3:$Q$7690,"="&amp;B197,'2way'!$Z$3:$Z$7690,"&lt;&gt;P") + SUMIFS('2way'!$AB$3:$AB$7690,'2way'!$R$3:$R$7690,"="&amp;B197,'2way'!$Z$3:$Z$7690,"&lt;&gt;P")</f>
        <v>69.000000000000028</v>
      </c>
      <c r="E197" s="79">
        <f t="shared" si="9"/>
        <v>6.9000000000000034E-2</v>
      </c>
      <c r="F197">
        <f>SUMIFS('2way'!$Z$3:$Z$7690,'2way'!$Q$3:$Q$7690,"=" &amp;B197,'2way'!$Y$3:$Y$7690,"&lt;&gt;P") + SUMIFS('2way'!$Z$3:$Z$7690,'2way'!$R$3:$R$7690,"=" &amp;B197,'2way'!$Y$3:$Y$7690,"&lt;&gt;P")</f>
        <v>1000</v>
      </c>
      <c r="G197">
        <f>SUMIFS('2way'!$AD$3:$AD$7690,'2way'!$Q$3:$Q$7690,"="&amp;B197,'2way'!$Y$3:$Y$7690,"&lt;&gt;P") + SUMIFS('2way'!$AD$3:$AD$7690,'2way'!$R$3:$R$7690,"="&amp;D197,'2way'!$Y$3:$Y$7690,"&lt;&gt;P")</f>
        <v>-120</v>
      </c>
      <c r="H197" s="79">
        <f t="shared" si="10"/>
        <v>-0.12</v>
      </c>
      <c r="I197">
        <f>SUMIFS('2way'!$Z$3:$Z$7690,'2way'!$Q$3:$Q$7690,"=" &amp;B197,'2way'!$Y$3:$Y$7690,"&lt;&gt;P") + SUMIFS('2way'!$Z$3:$Z$7690,'2way'!$R$3:$R$7690,"=" &amp;B197,'2way'!$Y$3:$Y$7690,"&lt;&gt;P")</f>
        <v>1000</v>
      </c>
      <c r="J197">
        <f>SUMIFS('2way'!$AF$3:$AF$7690,'2way'!$Q$3:$Q$7690,"="&amp;B197,'2way'!$Y$3:$Y$7690,"&lt;&gt;P") + SUMIFS('2way'!$AF$3:$AF$7690,'2way'!$R$3:$R$7690,"="&amp;B197,'2way'!$Y$3:$Y$7690,"&lt;&gt;P")</f>
        <v>-1000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1000</v>
      </c>
      <c r="D198">
        <f>SUMIFS('2way'!$AB$3:$AB$7690,'2way'!$Q$3:$Q$7690,"="&amp;B198,'2way'!$Z$3:$Z$7690,"&lt;&gt;P") + SUMIFS('2way'!$AB$3:$AB$7690,'2way'!$R$3:$R$7690,"="&amp;B198,'2way'!$Z$3:$Z$7690,"&lt;&gt;P")</f>
        <v>-234.00000000000003</v>
      </c>
      <c r="E198" s="79">
        <f t="shared" si="9"/>
        <v>-0.23400000000000004</v>
      </c>
      <c r="F198">
        <f>SUMIFS('2way'!$Z$3:$Z$7690,'2way'!$Q$3:$Q$7690,"=" &amp;B198,'2way'!$Y$3:$Y$7690,"&lt;&gt;P") + SUMIFS('2way'!$Z$3:$Z$7690,'2way'!$R$3:$R$7690,"=" &amp;B198,'2way'!$Y$3:$Y$7690,"&lt;&gt;P")</f>
        <v>1000</v>
      </c>
      <c r="G198">
        <f>SUMIFS('2way'!$AD$3:$AD$7690,'2way'!$Q$3:$Q$7690,"="&amp;B198,'2way'!$Y$3:$Y$7690,"&lt;&gt;P") + SUMIFS('2way'!$AD$3:$AD$7690,'2way'!$R$3:$R$7690,"="&amp;D198,'2way'!$Y$3:$Y$7690,"&lt;&gt;P")</f>
        <v>-306</v>
      </c>
      <c r="H198" s="79">
        <f t="shared" si="10"/>
        <v>-0.30599999999999999</v>
      </c>
      <c r="I198">
        <f>SUMIFS('2way'!$Z$3:$Z$7690,'2way'!$Q$3:$Q$7690,"=" &amp;B198,'2way'!$Y$3:$Y$7690,"&lt;&gt;P") + SUMIFS('2way'!$Z$3:$Z$7690,'2way'!$R$3:$R$7690,"=" &amp;B198,'2way'!$Y$3:$Y$7690,"&lt;&gt;P")</f>
        <v>1000</v>
      </c>
      <c r="J198">
        <f>SUMIFS('2way'!$AF$3:$AF$7690,'2way'!$Q$3:$Q$7690,"="&amp;B198,'2way'!$Y$3:$Y$7690,"&lt;&gt;P") + SUMIFS('2way'!$AF$3:$AF$7690,'2way'!$R$3:$R$7690,"="&amp;B198,'2way'!$Y$3:$Y$7690,"&lt;&gt;P")</f>
        <v>-618</v>
      </c>
      <c r="K198" s="79">
        <f t="shared" si="11"/>
        <v>-0.61799999999999999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1000</v>
      </c>
      <c r="D199">
        <f>SUMIFS('2way'!$AB$3:$AB$7690,'2way'!$Q$3:$Q$7690,"="&amp;B199,'2way'!$Z$3:$Z$7690,"&lt;&gt;P") + SUMIFS('2way'!$AB$3:$AB$7690,'2way'!$R$3:$R$7690,"="&amp;B199,'2way'!$Z$3:$Z$7690,"&lt;&gt;P")</f>
        <v>156</v>
      </c>
      <c r="E199" s="79">
        <f t="shared" si="9"/>
        <v>0.156</v>
      </c>
      <c r="F199">
        <f>SUMIFS('2way'!$Z$3:$Z$7690,'2way'!$Q$3:$Q$7690,"=" &amp;B199,'2way'!$Y$3:$Y$7690,"&lt;&gt;P") + SUMIFS('2way'!$Z$3:$Z$7690,'2way'!$R$3:$R$7690,"=" &amp;B199,'2way'!$Y$3:$Y$7690,"&lt;&gt;P")</f>
        <v>1000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1000</v>
      </c>
      <c r="J199">
        <f>SUMIFS('2way'!$AF$3:$AF$7690,'2way'!$Q$3:$Q$7690,"="&amp;B199,'2way'!$Y$3:$Y$7690,"&lt;&gt;P") + SUMIFS('2way'!$AF$3:$AF$7690,'2way'!$R$3:$R$7690,"="&amp;B199,'2way'!$Y$3:$Y$7690,"&lt;&gt;P")</f>
        <v>334</v>
      </c>
      <c r="K199" s="79">
        <f t="shared" si="11"/>
        <v>0.33400000000000002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1000</v>
      </c>
      <c r="D200">
        <f>SUMIFS('2way'!$AB$3:$AB$7690,'2way'!$Q$3:$Q$7690,"="&amp;B200,'2way'!$Z$3:$Z$7690,"&lt;&gt;P") + SUMIFS('2way'!$AB$3:$AB$7690,'2way'!$R$3:$R$7690,"="&amp;B200,'2way'!$Z$3:$Z$7690,"&lt;&gt;P")</f>
        <v>645</v>
      </c>
      <c r="E200" s="79">
        <f t="shared" si="9"/>
        <v>0.64500000000000002</v>
      </c>
      <c r="F200">
        <f>SUMIFS('2way'!$Z$3:$Z$7690,'2way'!$Q$3:$Q$7690,"=" &amp;B200,'2way'!$Y$3:$Y$7690,"&lt;&gt;P") + SUMIFS('2way'!$Z$3:$Z$7690,'2way'!$R$3:$R$7690,"=" &amp;B200,'2way'!$Y$3:$Y$7690,"&lt;&gt;P")</f>
        <v>1000</v>
      </c>
      <c r="G200">
        <f>SUMIFS('2way'!$AD$3:$AD$7690,'2way'!$Q$3:$Q$7690,"="&amp;B200,'2way'!$Y$3:$Y$7690,"&lt;&gt;P") + SUMIFS('2way'!$AD$3:$AD$7690,'2way'!$R$3:$R$7690,"="&amp;D200,'2way'!$Y$3:$Y$7690,"&lt;&gt;P")</f>
        <v>-500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1000</v>
      </c>
      <c r="J200">
        <f>SUMIFS('2way'!$AF$3:$AF$7690,'2way'!$Q$3:$Q$7690,"="&amp;B200,'2way'!$Y$3:$Y$7690,"&lt;&gt;P") + SUMIFS('2way'!$AF$3:$AF$7690,'2way'!$R$3:$R$7690,"="&amp;B200,'2way'!$Y$3:$Y$7690,"&lt;&gt;P")</f>
        <v>-287</v>
      </c>
      <c r="K200" s="79">
        <f t="shared" si="11"/>
        <v>-0.28699999999999998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1000</v>
      </c>
      <c r="D201">
        <f>SUMIFS('2way'!$AB$3:$AB$7690,'2way'!$Q$3:$Q$7690,"="&amp;B201,'2way'!$Z$3:$Z$7690,"&lt;&gt;P") + SUMIFS('2way'!$AB$3:$AB$7690,'2way'!$R$3:$R$7690,"="&amp;B201,'2way'!$Z$3:$Z$7690,"&lt;&gt;P")</f>
        <v>-219.00000000000006</v>
      </c>
      <c r="E201" s="79">
        <f t="shared" si="9"/>
        <v>-0.21900000000000006</v>
      </c>
      <c r="F201">
        <f>SUMIFS('2way'!$Z$3:$Z$7690,'2way'!$Q$3:$Q$7690,"=" &amp;B201,'2way'!$Y$3:$Y$7690,"&lt;&gt;P") + SUMIFS('2way'!$Z$3:$Z$7690,'2way'!$R$3:$R$7690,"=" &amp;B201,'2way'!$Y$3:$Y$7690,"&lt;&gt;P")</f>
        <v>1000</v>
      </c>
      <c r="G201">
        <f>SUMIFS('2way'!$AD$3:$AD$7690,'2way'!$Q$3:$Q$7690,"="&amp;B201,'2way'!$Y$3:$Y$7690,"&lt;&gt;P") + SUMIFS('2way'!$AD$3:$AD$7690,'2way'!$R$3:$R$7690,"="&amp;D201,'2way'!$Y$3:$Y$7690,"&lt;&gt;P")</f>
        <v>69.999999999999972</v>
      </c>
      <c r="H201" s="79">
        <f t="shared" si="10"/>
        <v>6.9999999999999965E-2</v>
      </c>
      <c r="I201">
        <f>SUMIFS('2way'!$Z$3:$Z$7690,'2way'!$Q$3:$Q$7690,"=" &amp;B201,'2way'!$Y$3:$Y$7690,"&lt;&gt;P") + SUMIFS('2way'!$Z$3:$Z$7690,'2way'!$R$3:$R$7690,"=" &amp;B201,'2way'!$Y$3:$Y$7690,"&lt;&gt;P")</f>
        <v>1000</v>
      </c>
      <c r="J201">
        <f>SUMIFS('2way'!$AF$3:$AF$7690,'2way'!$Q$3:$Q$7690,"="&amp;B201,'2way'!$Y$3:$Y$7690,"&lt;&gt;P") + SUMIFS('2way'!$AF$3:$AF$7690,'2way'!$R$3:$R$7690,"="&amp;B201,'2way'!$Y$3:$Y$7690,"&lt;&gt;P")</f>
        <v>-618</v>
      </c>
      <c r="K201" s="79">
        <f t="shared" si="11"/>
        <v>-0.61799999999999999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1000</v>
      </c>
      <c r="D202">
        <f>SUMIFS('2way'!$AB$3:$AB$7690,'2way'!$Q$3:$Q$7690,"="&amp;B202,'2way'!$Z$3:$Z$7690,"&lt;&gt;P") + SUMIFS('2way'!$AB$3:$AB$7690,'2way'!$R$3:$R$7690,"="&amp;B202,'2way'!$Z$3:$Z$7690,"&lt;&gt;P")</f>
        <v>-158.99999999999997</v>
      </c>
      <c r="E202" s="79">
        <f t="shared" si="9"/>
        <v>-0.15899999999999997</v>
      </c>
      <c r="F202">
        <f>SUMIFS('2way'!$Z$3:$Z$7690,'2way'!$Q$3:$Q$7690,"=" &amp;B202,'2way'!$Y$3:$Y$7690,"&lt;&gt;P") + SUMIFS('2way'!$Z$3:$Z$7690,'2way'!$R$3:$R$7690,"=" &amp;B202,'2way'!$Y$3:$Y$7690,"&lt;&gt;P")</f>
        <v>1000</v>
      </c>
      <c r="G202">
        <f>SUMIFS('2way'!$AD$3:$AD$7690,'2way'!$Q$3:$Q$7690,"="&amp;B202,'2way'!$Y$3:$Y$7690,"&lt;&gt;P") + SUMIFS('2way'!$AD$3:$AD$7690,'2way'!$R$3:$R$7690,"="&amp;D202,'2way'!$Y$3:$Y$7690,"&lt;&gt;P")</f>
        <v>-292</v>
      </c>
      <c r="H202" s="79">
        <f t="shared" si="10"/>
        <v>-0.29199999999999998</v>
      </c>
      <c r="I202">
        <f>SUMIFS('2way'!$Z$3:$Z$7690,'2way'!$Q$3:$Q$7690,"=" &amp;B202,'2way'!$Y$3:$Y$7690,"&lt;&gt;P") + SUMIFS('2way'!$Z$3:$Z$7690,'2way'!$R$3:$R$7690,"=" &amp;B202,'2way'!$Y$3:$Y$7690,"&lt;&gt;P")</f>
        <v>1000</v>
      </c>
      <c r="J202">
        <f>SUMIFS('2way'!$AF$3:$AF$7690,'2way'!$Q$3:$Q$7690,"="&amp;B202,'2way'!$Y$3:$Y$7690,"&lt;&gt;P") + SUMIFS('2way'!$AF$3:$AF$7690,'2way'!$R$3:$R$7690,"="&amp;B202,'2way'!$Y$3:$Y$7690,"&lt;&gt;P")</f>
        <v>-633</v>
      </c>
      <c r="K202" s="79">
        <f t="shared" si="11"/>
        <v>-0.63300000000000001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1000</v>
      </c>
      <c r="D203">
        <f>SUMIFS('2way'!$AB$3:$AB$7690,'2way'!$Q$3:$Q$7690,"="&amp;B203,'2way'!$Z$3:$Z$7690,"&lt;&gt;P") + SUMIFS('2way'!$AB$3:$AB$7690,'2way'!$R$3:$R$7690,"="&amp;B203,'2way'!$Z$3:$Z$7690,"&lt;&gt;P")</f>
        <v>-625</v>
      </c>
      <c r="E203" s="79">
        <f t="shared" si="9"/>
        <v>-0.625</v>
      </c>
      <c r="F203">
        <f>SUMIFS('2way'!$Z$3:$Z$7690,'2way'!$Q$3:$Q$7690,"=" &amp;B203,'2way'!$Y$3:$Y$7690,"&lt;&gt;P") + SUMIFS('2way'!$Z$3:$Z$7690,'2way'!$R$3:$R$7690,"=" &amp;B203,'2way'!$Y$3:$Y$7690,"&lt;&gt;P")</f>
        <v>1000</v>
      </c>
      <c r="G203">
        <f>SUMIFS('2way'!$AD$3:$AD$7690,'2way'!$Q$3:$Q$7690,"="&amp;B203,'2way'!$Y$3:$Y$7690,"&lt;&gt;P") + SUMIFS('2way'!$AD$3:$AD$7690,'2way'!$R$3:$R$7690,"="&amp;D203,'2way'!$Y$3:$Y$7690,"&lt;&gt;P")</f>
        <v>-600</v>
      </c>
      <c r="H203" s="79">
        <f t="shared" si="10"/>
        <v>-0.6</v>
      </c>
      <c r="I203">
        <f>SUMIFS('2way'!$Z$3:$Z$7690,'2way'!$Q$3:$Q$7690,"=" &amp;B203,'2way'!$Y$3:$Y$7690,"&lt;&gt;P") + SUMIFS('2way'!$Z$3:$Z$7690,'2way'!$R$3:$R$7690,"=" &amp;B203,'2way'!$Y$3:$Y$7690,"&lt;&gt;P")</f>
        <v>1000</v>
      </c>
      <c r="J203">
        <f>SUMIFS('2way'!$AF$3:$AF$7690,'2way'!$Q$3:$Q$7690,"="&amp;B203,'2way'!$Y$3:$Y$7690,"&lt;&gt;P") + SUMIFS('2way'!$AF$3:$AF$7690,'2way'!$R$3:$R$7690,"="&amp;B203,'2way'!$Y$3:$Y$7690,"&lt;&gt;P")</f>
        <v>-828</v>
      </c>
      <c r="K203" s="79">
        <f t="shared" si="11"/>
        <v>-0.82799999999999996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1000</v>
      </c>
      <c r="D204">
        <f>SUMIFS('2way'!$AB$3:$AB$7690,'2way'!$Q$3:$Q$7690,"="&amp;B204,'2way'!$Z$3:$Z$7690,"&lt;&gt;P") + SUMIFS('2way'!$AB$3:$AB$7690,'2way'!$R$3:$R$7690,"="&amp;B204,'2way'!$Z$3:$Z$7690,"&lt;&gt;P")</f>
        <v>-552</v>
      </c>
      <c r="E204" s="79">
        <f t="shared" si="9"/>
        <v>-0.55200000000000005</v>
      </c>
      <c r="F204">
        <f>SUMIFS('2way'!$Z$3:$Z$7690,'2way'!$Q$3:$Q$7690,"=" &amp;B204,'2way'!$Y$3:$Y$7690,"&lt;&gt;P") + SUMIFS('2way'!$Z$3:$Z$7690,'2way'!$R$3:$R$7690,"=" &amp;B204,'2way'!$Y$3:$Y$7690,"&lt;&gt;P")</f>
        <v>1000</v>
      </c>
      <c r="G204">
        <f>SUMIFS('2way'!$AD$3:$AD$7690,'2way'!$Q$3:$Q$7690,"="&amp;B204,'2way'!$Y$3:$Y$7690,"&lt;&gt;P") + SUMIFS('2way'!$AD$3:$AD$7690,'2way'!$R$3:$R$7690,"="&amp;D204,'2way'!$Y$3:$Y$7690,"&lt;&gt;P")</f>
        <v>-354</v>
      </c>
      <c r="H204" s="79">
        <f t="shared" si="10"/>
        <v>-0.35399999999999998</v>
      </c>
      <c r="I204">
        <f>SUMIFS('2way'!$Z$3:$Z$7690,'2way'!$Q$3:$Q$7690,"=" &amp;B204,'2way'!$Y$3:$Y$7690,"&lt;&gt;P") + SUMIFS('2way'!$Z$3:$Z$7690,'2way'!$R$3:$R$7690,"=" &amp;B204,'2way'!$Y$3:$Y$7690,"&lt;&gt;P")</f>
        <v>1000</v>
      </c>
      <c r="J204">
        <f>SUMIFS('2way'!$AF$3:$AF$7690,'2way'!$Q$3:$Q$7690,"="&amp;B204,'2way'!$Y$3:$Y$7690,"&lt;&gt;P") + SUMIFS('2way'!$AF$3:$AF$7690,'2way'!$R$3:$R$7690,"="&amp;B204,'2way'!$Y$3:$Y$7690,"&lt;&gt;P")</f>
        <v>-673</v>
      </c>
      <c r="K204" s="79">
        <f t="shared" si="11"/>
        <v>-0.67300000000000004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1000</v>
      </c>
      <c r="D205">
        <f>SUMIFS('2way'!$AB$3:$AB$7690,'2way'!$Q$3:$Q$7690,"="&amp;B205,'2way'!$Z$3:$Z$7690,"&lt;&gt;P") + SUMIFS('2way'!$AB$3:$AB$7690,'2way'!$R$3:$R$7690,"="&amp;B205,'2way'!$Z$3:$Z$7690,"&lt;&gt;P")</f>
        <v>109</v>
      </c>
      <c r="E205" s="79">
        <f t="shared" si="9"/>
        <v>0.109</v>
      </c>
      <c r="F205">
        <f>SUMIFS('2way'!$Z$3:$Z$7690,'2way'!$Q$3:$Q$7690,"=" &amp;B205,'2way'!$Y$3:$Y$7690,"&lt;&gt;P") + SUMIFS('2way'!$Z$3:$Z$7690,'2way'!$R$3:$R$7690,"=" &amp;B205,'2way'!$Y$3:$Y$7690,"&lt;&gt;P")</f>
        <v>1000</v>
      </c>
      <c r="G205">
        <f>SUMIFS('2way'!$AD$3:$AD$7690,'2way'!$Q$3:$Q$7690,"="&amp;B205,'2way'!$Y$3:$Y$7690,"&lt;&gt;P") + SUMIFS('2way'!$AD$3:$AD$7690,'2way'!$R$3:$R$7690,"="&amp;D205,'2way'!$Y$3:$Y$7690,"&lt;&gt;P")</f>
        <v>-46</v>
      </c>
      <c r="H205" s="79">
        <f t="shared" si="10"/>
        <v>-4.5999999999999999E-2</v>
      </c>
      <c r="I205">
        <f>SUMIFS('2way'!$Z$3:$Z$7690,'2way'!$Q$3:$Q$7690,"=" &amp;B205,'2way'!$Y$3:$Y$7690,"&lt;&gt;P") + SUMIFS('2way'!$Z$3:$Z$7690,'2way'!$R$3:$R$7690,"=" &amp;B205,'2way'!$Y$3:$Y$7690,"&lt;&gt;P")</f>
        <v>1000</v>
      </c>
      <c r="J205">
        <f>SUMIFS('2way'!$AF$3:$AF$7690,'2way'!$Q$3:$Q$7690,"="&amp;B205,'2way'!$Y$3:$Y$7690,"&lt;&gt;P") + SUMIFS('2way'!$AF$3:$AF$7690,'2way'!$R$3:$R$7690,"="&amp;B205,'2way'!$Y$3:$Y$7690,"&lt;&gt;P")</f>
        <v>-1000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1000</v>
      </c>
      <c r="D206">
        <f>SUMIFS('2way'!$AB$3:$AB$7690,'2way'!$Q$3:$Q$7690,"="&amp;B206,'2way'!$Z$3:$Z$7690,"&lt;&gt;P") + SUMIFS('2way'!$AB$3:$AB$7690,'2way'!$R$3:$R$7690,"="&amp;B206,'2way'!$Z$3:$Z$7690,"&lt;&gt;P")</f>
        <v>137</v>
      </c>
      <c r="E206" s="79">
        <f t="shared" si="9"/>
        <v>0.13700000000000001</v>
      </c>
      <c r="F206">
        <f>SUMIFS('2way'!$Z$3:$Z$7690,'2way'!$Q$3:$Q$7690,"=" &amp;B206,'2way'!$Y$3:$Y$7690,"&lt;&gt;P") + SUMIFS('2way'!$Z$3:$Z$7690,'2way'!$R$3:$R$7690,"=" &amp;B206,'2way'!$Y$3:$Y$7690,"&lt;&gt;P")</f>
        <v>1000</v>
      </c>
      <c r="G206">
        <f>SUMIFS('2way'!$AD$3:$AD$7690,'2way'!$Q$3:$Q$7690,"="&amp;B206,'2way'!$Y$3:$Y$7690,"&lt;&gt;P") + SUMIFS('2way'!$AD$3:$AD$7690,'2way'!$R$3:$R$7690,"="&amp;D206,'2way'!$Y$3:$Y$7690,"&lt;&gt;P")</f>
        <v>-187</v>
      </c>
      <c r="H206" s="79">
        <f t="shared" si="10"/>
        <v>-0.187</v>
      </c>
      <c r="I206">
        <f>SUMIFS('2way'!$Z$3:$Z$7690,'2way'!$Q$3:$Q$7690,"=" &amp;B206,'2way'!$Y$3:$Y$7690,"&lt;&gt;P") + SUMIFS('2way'!$Z$3:$Z$7690,'2way'!$R$3:$R$7690,"=" &amp;B206,'2way'!$Y$3:$Y$7690,"&lt;&gt;P")</f>
        <v>1000</v>
      </c>
      <c r="J206">
        <f>SUMIFS('2way'!$AF$3:$AF$7690,'2way'!$Q$3:$Q$7690,"="&amp;B206,'2way'!$Y$3:$Y$7690,"&lt;&gt;P") + SUMIFS('2way'!$AF$3:$AF$7690,'2way'!$R$3:$R$7690,"="&amp;B206,'2way'!$Y$3:$Y$7690,"&lt;&gt;P")</f>
        <v>-630</v>
      </c>
      <c r="K206" s="79">
        <f t="shared" si="11"/>
        <v>-0.63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1000</v>
      </c>
      <c r="D207">
        <f>SUMIFS('2way'!$AB$3:$AB$7690,'2way'!$Q$3:$Q$7690,"="&amp;B207,'2way'!$Z$3:$Z$7690,"&lt;&gt;P") + SUMIFS('2way'!$AB$3:$AB$7690,'2way'!$R$3:$R$7690,"="&amp;B207,'2way'!$Z$3:$Z$7690,"&lt;&gt;P")</f>
        <v>36</v>
      </c>
      <c r="E207" s="79">
        <f t="shared" si="9"/>
        <v>3.5999999999999997E-2</v>
      </c>
      <c r="F207">
        <f>SUMIFS('2way'!$Z$3:$Z$7690,'2way'!$Q$3:$Q$7690,"=" &amp;B207,'2way'!$Y$3:$Y$7690,"&lt;&gt;P") + SUMIFS('2way'!$Z$3:$Z$7690,'2way'!$R$3:$R$7690,"=" &amp;B207,'2way'!$Y$3:$Y$7690,"&lt;&gt;P")</f>
        <v>1000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79">
        <f t="shared" si="10"/>
        <v>-0.4</v>
      </c>
      <c r="I207">
        <f>SUMIFS('2way'!$Z$3:$Z$7690,'2way'!$Q$3:$Q$7690,"=" &amp;B207,'2way'!$Y$3:$Y$7690,"&lt;&gt;P") + SUMIFS('2way'!$Z$3:$Z$7690,'2way'!$R$3:$R$7690,"=" &amp;B207,'2way'!$Y$3:$Y$7690,"&lt;&gt;P")</f>
        <v>1000</v>
      </c>
      <c r="J207">
        <f>SUMIFS('2way'!$AF$3:$AF$7690,'2way'!$Q$3:$Q$7690,"="&amp;B207,'2way'!$Y$3:$Y$7690,"&lt;&gt;P") + SUMIFS('2way'!$AF$3:$AF$7690,'2way'!$R$3:$R$7690,"="&amp;B207,'2way'!$Y$3:$Y$7690,"&lt;&gt;P")</f>
        <v>-285</v>
      </c>
      <c r="K207" s="79">
        <f t="shared" si="11"/>
        <v>-0.28499999999999998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1000</v>
      </c>
      <c r="D208">
        <f>SUMIFS('2way'!$AB$3:$AB$7690,'2way'!$Q$3:$Q$7690,"="&amp;B208,'2way'!$Z$3:$Z$7690,"&lt;&gt;P") + SUMIFS('2way'!$AB$3:$AB$7690,'2way'!$R$3:$R$7690,"="&amp;B208,'2way'!$Z$3:$Z$7690,"&lt;&gt;P")</f>
        <v>203</v>
      </c>
      <c r="E208" s="79">
        <f t="shared" si="9"/>
        <v>0.20300000000000001</v>
      </c>
      <c r="F208">
        <f>SUMIFS('2way'!$Z$3:$Z$7690,'2way'!$Q$3:$Q$7690,"=" &amp;B208,'2way'!$Y$3:$Y$7690,"&lt;&gt;P") + SUMIFS('2way'!$Z$3:$Z$7690,'2way'!$R$3:$R$7690,"=" &amp;B208,'2way'!$Y$3:$Y$7690,"&lt;&gt;P")</f>
        <v>1000</v>
      </c>
      <c r="G208">
        <f>SUMIFS('2way'!$AD$3:$AD$7690,'2way'!$Q$3:$Q$7690,"="&amp;B208,'2way'!$Y$3:$Y$7690,"&lt;&gt;P") + SUMIFS('2way'!$AD$3:$AD$7690,'2way'!$R$3:$R$7690,"="&amp;D208,'2way'!$Y$3:$Y$7690,"&lt;&gt;P")</f>
        <v>-55</v>
      </c>
      <c r="H208" s="79">
        <f t="shared" si="10"/>
        <v>-5.5E-2</v>
      </c>
      <c r="I208">
        <f>SUMIFS('2way'!$Z$3:$Z$7690,'2way'!$Q$3:$Q$7690,"=" &amp;B208,'2way'!$Y$3:$Y$7690,"&lt;&gt;P") + SUMIFS('2way'!$Z$3:$Z$7690,'2way'!$R$3:$R$7690,"=" &amp;B208,'2way'!$Y$3:$Y$7690,"&lt;&gt;P")</f>
        <v>1000</v>
      </c>
      <c r="J208">
        <f>SUMIFS('2way'!$AF$3:$AF$7690,'2way'!$Q$3:$Q$7690,"="&amp;B208,'2way'!$Y$3:$Y$7690,"&lt;&gt;P") + SUMIFS('2way'!$AF$3:$AF$7690,'2way'!$R$3:$R$7690,"="&amp;B208,'2way'!$Y$3:$Y$7690,"&lt;&gt;P")</f>
        <v>-445</v>
      </c>
      <c r="K208" s="79">
        <f t="shared" si="11"/>
        <v>-0.44500000000000001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1000</v>
      </c>
      <c r="D209">
        <f>SUMIFS('2way'!$AB$3:$AB$7690,'2way'!$Q$3:$Q$7690,"="&amp;B209,'2way'!$Z$3:$Z$7690,"&lt;&gt;P") + SUMIFS('2way'!$AB$3:$AB$7690,'2way'!$R$3:$R$7690,"="&amp;B209,'2way'!$Z$3:$Z$7690,"&lt;&gt;P")</f>
        <v>95</v>
      </c>
      <c r="E209" s="79">
        <f t="shared" si="9"/>
        <v>9.5000000000000001E-2</v>
      </c>
      <c r="F209">
        <f>SUMIFS('2way'!$Z$3:$Z$7690,'2way'!$Q$3:$Q$7690,"=" &amp;B209,'2way'!$Y$3:$Y$7690,"&lt;&gt;P") + SUMIFS('2way'!$Z$3:$Z$7690,'2way'!$R$3:$R$7690,"=" &amp;B209,'2way'!$Y$3:$Y$7690,"&lt;&gt;P")</f>
        <v>1000</v>
      </c>
      <c r="G209">
        <f>SUMIFS('2way'!$AD$3:$AD$7690,'2way'!$Q$3:$Q$7690,"="&amp;B209,'2way'!$Y$3:$Y$7690,"&lt;&gt;P") + SUMIFS('2way'!$AD$3:$AD$7690,'2way'!$R$3:$R$7690,"="&amp;D209,'2way'!$Y$3:$Y$7690,"&lt;&gt;P")</f>
        <v>-319</v>
      </c>
      <c r="H209" s="79">
        <f t="shared" si="10"/>
        <v>-0.31900000000000001</v>
      </c>
      <c r="I209">
        <f>SUMIFS('2way'!$Z$3:$Z$7690,'2way'!$Q$3:$Q$7690,"=" &amp;B209,'2way'!$Y$3:$Y$7690,"&lt;&gt;P") + SUMIFS('2way'!$Z$3:$Z$7690,'2way'!$R$3:$R$7690,"=" &amp;B209,'2way'!$Y$3:$Y$7690,"&lt;&gt;P")</f>
        <v>1000</v>
      </c>
      <c r="J209">
        <f>SUMIFS('2way'!$AF$3:$AF$7690,'2way'!$Q$3:$Q$7690,"="&amp;B209,'2way'!$Y$3:$Y$7690,"&lt;&gt;P") + SUMIFS('2way'!$AF$3:$AF$7690,'2way'!$R$3:$R$7690,"="&amp;B209,'2way'!$Y$3:$Y$7690,"&lt;&gt;P")</f>
        <v>-299</v>
      </c>
      <c r="K209" s="79">
        <f t="shared" si="11"/>
        <v>-0.29899999999999999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1000</v>
      </c>
      <c r="D210">
        <f>SUMIFS('2way'!$AB$3:$AB$7690,'2way'!$Q$3:$Q$7690,"="&amp;B210,'2way'!$Z$3:$Z$7690,"&lt;&gt;P") + SUMIFS('2way'!$AB$3:$AB$7690,'2way'!$R$3:$R$7690,"="&amp;B210,'2way'!$Z$3:$Z$7690,"&lt;&gt;P")</f>
        <v>-322</v>
      </c>
      <c r="E210" s="79">
        <f t="shared" si="9"/>
        <v>-0.32200000000000001</v>
      </c>
      <c r="F210">
        <f>SUMIFS('2way'!$Z$3:$Z$7690,'2way'!$Q$3:$Q$7690,"=" &amp;B210,'2way'!$Y$3:$Y$7690,"&lt;&gt;P") + SUMIFS('2way'!$Z$3:$Z$7690,'2way'!$R$3:$R$7690,"=" &amp;B210,'2way'!$Y$3:$Y$7690,"&lt;&gt;P")</f>
        <v>1000</v>
      </c>
      <c r="G210">
        <f>SUMIFS('2way'!$AD$3:$AD$7690,'2way'!$Q$3:$Q$7690,"="&amp;B210,'2way'!$Y$3:$Y$7690,"&lt;&gt;P") + SUMIFS('2way'!$AD$3:$AD$7690,'2way'!$R$3:$R$7690,"="&amp;D210,'2way'!$Y$3:$Y$7690,"&lt;&gt;P")</f>
        <v>-148.00000000000003</v>
      </c>
      <c r="H210" s="79">
        <f t="shared" si="10"/>
        <v>-0.14800000000000002</v>
      </c>
      <c r="I210">
        <f>SUMIFS('2way'!$Z$3:$Z$7690,'2way'!$Q$3:$Q$7690,"=" &amp;B210,'2way'!$Y$3:$Y$7690,"&lt;&gt;P") + SUMIFS('2way'!$Z$3:$Z$7690,'2way'!$R$3:$R$7690,"=" &amp;B210,'2way'!$Y$3:$Y$7690,"&lt;&gt;P")</f>
        <v>1000</v>
      </c>
      <c r="J210">
        <f>SUMIFS('2way'!$AF$3:$AF$7690,'2way'!$Q$3:$Q$7690,"="&amp;B210,'2way'!$Y$3:$Y$7690,"&lt;&gt;P") + SUMIFS('2way'!$AF$3:$AF$7690,'2way'!$R$3:$R$7690,"="&amp;B210,'2way'!$Y$3:$Y$7690,"&lt;&gt;P")</f>
        <v>-1000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1000</v>
      </c>
      <c r="D211">
        <f>SUMIFS('2way'!$AB$3:$AB$7690,'2way'!$Q$3:$Q$7690,"="&amp;B211,'2way'!$Z$3:$Z$7690,"&lt;&gt;P") + SUMIFS('2way'!$AB$3:$AB$7690,'2way'!$R$3:$R$7690,"="&amp;B211,'2way'!$Z$3:$Z$7690,"&lt;&gt;P")</f>
        <v>-638</v>
      </c>
      <c r="E211" s="79">
        <f t="shared" si="9"/>
        <v>-0.63800000000000001</v>
      </c>
      <c r="F211">
        <f>SUMIFS('2way'!$Z$3:$Z$7690,'2way'!$Q$3:$Q$7690,"=" &amp;B211,'2way'!$Y$3:$Y$7690,"&lt;&gt;P") + SUMIFS('2way'!$Z$3:$Z$7690,'2way'!$R$3:$R$7690,"=" &amp;B211,'2way'!$Y$3:$Y$7690,"&lt;&gt;P")</f>
        <v>1000</v>
      </c>
      <c r="G211">
        <f>SUMIFS('2way'!$AD$3:$AD$7690,'2way'!$Q$3:$Q$7690,"="&amp;B211,'2way'!$Y$3:$Y$7690,"&lt;&gt;P") + SUMIFS('2way'!$AD$3:$AD$7690,'2way'!$R$3:$R$7690,"="&amp;D211,'2way'!$Y$3:$Y$7690,"&lt;&gt;P")</f>
        <v>-500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1000</v>
      </c>
      <c r="J211">
        <f>SUMIFS('2way'!$AF$3:$AF$7690,'2way'!$Q$3:$Q$7690,"="&amp;B211,'2way'!$Y$3:$Y$7690,"&lt;&gt;P") + SUMIFS('2way'!$AF$3:$AF$7690,'2way'!$R$3:$R$7690,"="&amp;B211,'2way'!$Y$3:$Y$7690,"&lt;&gt;P")</f>
        <v>-461</v>
      </c>
      <c r="K211" s="79">
        <f t="shared" si="11"/>
        <v>-0.46100000000000002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1000</v>
      </c>
      <c r="D212">
        <f>SUMIFS('2way'!$AB$3:$AB$7690,'2way'!$Q$3:$Q$7690,"="&amp;B212,'2way'!$Z$3:$Z$7690,"&lt;&gt;P") + SUMIFS('2way'!$AB$3:$AB$7690,'2way'!$R$3:$R$7690,"="&amp;B212,'2way'!$Z$3:$Z$7690,"&lt;&gt;P")</f>
        <v>-237</v>
      </c>
      <c r="E212" s="79">
        <f t="shared" si="9"/>
        <v>-0.23699999999999999</v>
      </c>
      <c r="F212">
        <f>SUMIFS('2way'!$Z$3:$Z$7690,'2way'!$Q$3:$Q$7690,"=" &amp;B212,'2way'!$Y$3:$Y$7690,"&lt;&gt;P") + SUMIFS('2way'!$Z$3:$Z$7690,'2way'!$R$3:$R$7690,"=" &amp;B212,'2way'!$Y$3:$Y$7690,"&lt;&gt;P")</f>
        <v>1000</v>
      </c>
      <c r="G212">
        <f>SUMIFS('2way'!$AD$3:$AD$7690,'2way'!$Q$3:$Q$7690,"="&amp;B212,'2way'!$Y$3:$Y$7690,"&lt;&gt;P") + SUMIFS('2way'!$AD$3:$AD$7690,'2way'!$R$3:$R$7690,"="&amp;D212,'2way'!$Y$3:$Y$7690,"&lt;&gt;P")</f>
        <v>-500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1000</v>
      </c>
      <c r="J212">
        <f>SUMIFS('2way'!$AF$3:$AF$7690,'2way'!$Q$3:$Q$7690,"="&amp;B212,'2way'!$Y$3:$Y$7690,"&lt;&gt;P") + SUMIFS('2way'!$AF$3:$AF$7690,'2way'!$R$3:$R$7690,"="&amp;B212,'2way'!$Y$3:$Y$7690,"&lt;&gt;P")</f>
        <v>-297</v>
      </c>
      <c r="K212" s="79">
        <f t="shared" si="11"/>
        <v>-0.29699999999999999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1000</v>
      </c>
      <c r="D213">
        <f>SUMIFS('2way'!$AB$3:$AB$7690,'2way'!$Q$3:$Q$7690,"="&amp;B213,'2way'!$Z$3:$Z$7690,"&lt;&gt;P") + SUMIFS('2way'!$AB$3:$AB$7690,'2way'!$R$3:$R$7690,"="&amp;B213,'2way'!$Z$3:$Z$7690,"&lt;&gt;P")</f>
        <v>-510</v>
      </c>
      <c r="E213" s="79">
        <f t="shared" si="9"/>
        <v>-0.51</v>
      </c>
      <c r="F213">
        <f>SUMIFS('2way'!$Z$3:$Z$7690,'2way'!$Q$3:$Q$7690,"=" &amp;B213,'2way'!$Y$3:$Y$7690,"&lt;&gt;P") + SUMIFS('2way'!$Z$3:$Z$7690,'2way'!$R$3:$R$7690,"=" &amp;B213,'2way'!$Y$3:$Y$7690,"&lt;&gt;P")</f>
        <v>1000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-0.4</v>
      </c>
      <c r="I213">
        <f>SUMIFS('2way'!$Z$3:$Z$7690,'2way'!$Q$3:$Q$7690,"=" &amp;B213,'2way'!$Y$3:$Y$7690,"&lt;&gt;P") + SUMIFS('2way'!$Z$3:$Z$7690,'2way'!$R$3:$R$7690,"=" &amp;B213,'2way'!$Y$3:$Y$7690,"&lt;&gt;P")</f>
        <v>1000</v>
      </c>
      <c r="J213">
        <f>SUMIFS('2way'!$AF$3:$AF$7690,'2way'!$Q$3:$Q$7690,"="&amp;B213,'2way'!$Y$3:$Y$7690,"&lt;&gt;P") + SUMIFS('2way'!$AF$3:$AF$7690,'2way'!$R$3:$R$7690,"="&amp;B213,'2way'!$Y$3:$Y$7690,"&lt;&gt;P")</f>
        <v>-170</v>
      </c>
      <c r="K213" s="79">
        <f t="shared" si="11"/>
        <v>-0.17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1000</v>
      </c>
      <c r="D214">
        <f>SUMIFS('2way'!$AB$3:$AB$7690,'2way'!$Q$3:$Q$7690,"="&amp;B214,'2way'!$Z$3:$Z$7690,"&lt;&gt;P") + SUMIFS('2way'!$AB$3:$AB$7690,'2way'!$R$3:$R$7690,"="&amp;B214,'2way'!$Z$3:$Z$7690,"&lt;&gt;P")</f>
        <v>-427</v>
      </c>
      <c r="E214" s="79">
        <f t="shared" si="9"/>
        <v>-0.42699999999999999</v>
      </c>
      <c r="F214">
        <f>SUMIFS('2way'!$Z$3:$Z$7690,'2way'!$Q$3:$Q$7690,"=" &amp;B214,'2way'!$Y$3:$Y$7690,"&lt;&gt;P") + SUMIFS('2way'!$Z$3:$Z$7690,'2way'!$R$3:$R$7690,"=" &amp;B214,'2way'!$Y$3:$Y$7690,"&lt;&gt;P")</f>
        <v>1000</v>
      </c>
      <c r="G214">
        <f>SUMIFS('2way'!$AD$3:$AD$7690,'2way'!$Q$3:$Q$7690,"="&amp;B214,'2way'!$Y$3:$Y$7690,"&lt;&gt;P") + SUMIFS('2way'!$AD$3:$AD$7690,'2way'!$R$3:$R$7690,"="&amp;D214,'2way'!$Y$3:$Y$7690,"&lt;&gt;P")</f>
        <v>-307</v>
      </c>
      <c r="H214" s="79">
        <f t="shared" si="10"/>
        <v>-0.307</v>
      </c>
      <c r="I214">
        <f>SUMIFS('2way'!$Z$3:$Z$7690,'2way'!$Q$3:$Q$7690,"=" &amp;B214,'2way'!$Y$3:$Y$7690,"&lt;&gt;P") + SUMIFS('2way'!$Z$3:$Z$7690,'2way'!$R$3:$R$7690,"=" &amp;B214,'2way'!$Y$3:$Y$7690,"&lt;&gt;P")</f>
        <v>1000</v>
      </c>
      <c r="J214">
        <f>SUMIFS('2way'!$AF$3:$AF$7690,'2way'!$Q$3:$Q$7690,"="&amp;B214,'2way'!$Y$3:$Y$7690,"&lt;&gt;P") + SUMIFS('2way'!$AF$3:$AF$7690,'2way'!$R$3:$R$7690,"="&amp;B214,'2way'!$Y$3:$Y$7690,"&lt;&gt;P")</f>
        <v>-631</v>
      </c>
      <c r="K214" s="79">
        <f t="shared" si="11"/>
        <v>-0.63100000000000001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1000</v>
      </c>
      <c r="D215">
        <f>SUMIFS('2way'!$AB$3:$AB$7690,'2way'!$Q$3:$Q$7690,"="&amp;B215,'2way'!$Z$3:$Z$7690,"&lt;&gt;P") + SUMIFS('2way'!$AB$3:$AB$7690,'2way'!$R$3:$R$7690,"="&amp;B215,'2way'!$Z$3:$Z$7690,"&lt;&gt;P")</f>
        <v>295</v>
      </c>
      <c r="E215" s="79">
        <f t="shared" si="9"/>
        <v>0.29499999999999998</v>
      </c>
      <c r="F215">
        <f>SUMIFS('2way'!$Z$3:$Z$7690,'2way'!$Q$3:$Q$7690,"=" &amp;B215,'2way'!$Y$3:$Y$7690,"&lt;&gt;P") + SUMIFS('2way'!$Z$3:$Z$7690,'2way'!$R$3:$R$7690,"=" &amp;B215,'2way'!$Y$3:$Y$7690,"&lt;&gt;P")</f>
        <v>1000</v>
      </c>
      <c r="G215">
        <f>SUMIFS('2way'!$AD$3:$AD$7690,'2way'!$Q$3:$Q$7690,"="&amp;B215,'2way'!$Y$3:$Y$7690,"&lt;&gt;P") + SUMIFS('2way'!$AD$3:$AD$7690,'2way'!$R$3:$R$7690,"="&amp;D215,'2way'!$Y$3:$Y$7690,"&lt;&gt;P")</f>
        <v>54</v>
      </c>
      <c r="H215" s="79">
        <f t="shared" si="10"/>
        <v>5.3999999999999999E-2</v>
      </c>
      <c r="I215">
        <f>SUMIFS('2way'!$Z$3:$Z$7690,'2way'!$Q$3:$Q$7690,"=" &amp;B215,'2way'!$Y$3:$Y$7690,"&lt;&gt;P") + SUMIFS('2way'!$Z$3:$Z$7690,'2way'!$R$3:$R$7690,"=" &amp;B215,'2way'!$Y$3:$Y$7690,"&lt;&gt;P")</f>
        <v>1000</v>
      </c>
      <c r="J215">
        <f>SUMIFS('2way'!$AF$3:$AF$7690,'2way'!$Q$3:$Q$7690,"="&amp;B215,'2way'!$Y$3:$Y$7690,"&lt;&gt;P") + SUMIFS('2way'!$AF$3:$AF$7690,'2way'!$R$3:$R$7690,"="&amp;B215,'2way'!$Y$3:$Y$7690,"&lt;&gt;P")</f>
        <v>-453</v>
      </c>
      <c r="K215" s="79">
        <f t="shared" si="11"/>
        <v>-0.45300000000000001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1200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1200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1200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1200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1200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1200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1200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1200</v>
      </c>
      <c r="G218">
        <f>SUMIFS('2way'!$AD$3:$AD$7690,'2way'!$Q$3:$Q$7690,"="&amp;B218,'2way'!$Y$3:$Y$7690,"&lt;&gt;P") + SUMIFS('2way'!$AD$3:$AD$7690,'2way'!$R$3:$R$7690,"="&amp;D218,'2way'!$Y$3:$Y$7690,"&lt;&gt;P")</f>
        <v>-700</v>
      </c>
      <c r="H218" s="79">
        <f t="shared" si="10"/>
        <v>-0.58333333333333337</v>
      </c>
      <c r="I218">
        <f>SUMIFS('2way'!$Z$3:$Z$7690,'2way'!$Q$3:$Q$7690,"=" &amp;B218,'2way'!$Y$3:$Y$7690,"&lt;&gt;P") + SUMIFS('2way'!$Z$3:$Z$7690,'2way'!$R$3:$R$7690,"=" &amp;B218,'2way'!$Y$3:$Y$7690,"&lt;&gt;P")</f>
        <v>1200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1200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1200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1200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1200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1200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1200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1200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1200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1200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1200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1200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1200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1200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1200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1200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1200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1200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1200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1200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1200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1200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1200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1200</v>
      </c>
      <c r="G226">
        <f>SUMIFS('2way'!$AD$3:$AD$7690,'2way'!$Q$3:$Q$7690,"="&amp;B226,'2way'!$Y$3:$Y$7690,"&lt;&gt;P") + SUMIFS('2way'!$AD$3:$AD$7690,'2way'!$R$3:$R$7690,"="&amp;D226,'2way'!$Y$3:$Y$7690,"&lt;&gt;P")</f>
        <v>-171</v>
      </c>
      <c r="H226" s="79">
        <f t="shared" si="10"/>
        <v>-0.14249999999999999</v>
      </c>
      <c r="I226">
        <f>SUMIFS('2way'!$Z$3:$Z$7690,'2way'!$Q$3:$Q$7690,"=" &amp;B226,'2way'!$Y$3:$Y$7690,"&lt;&gt;P") + SUMIFS('2way'!$Z$3:$Z$7690,'2way'!$R$3:$R$7690,"=" &amp;B226,'2way'!$Y$3:$Y$7690,"&lt;&gt;P")</f>
        <v>1200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1200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1200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1200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1200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1200</v>
      </c>
      <c r="G228">
        <f>SUMIFS('2way'!$AD$3:$AD$7690,'2way'!$Q$3:$Q$7690,"="&amp;B228,'2way'!$Y$3:$Y$7690,"&lt;&gt;P") + SUMIFS('2way'!$AD$3:$AD$7690,'2way'!$R$3:$R$7690,"="&amp;D228,'2way'!$Y$3:$Y$7690,"&lt;&gt;P")</f>
        <v>-500</v>
      </c>
      <c r="H228" s="79">
        <f t="shared" si="10"/>
        <v>-0.41666666666666669</v>
      </c>
      <c r="I228">
        <f>SUMIFS('2way'!$Z$3:$Z$7690,'2way'!$Q$3:$Q$7690,"=" &amp;B228,'2way'!$Y$3:$Y$7690,"&lt;&gt;P") + SUMIFS('2way'!$Z$3:$Z$7690,'2way'!$R$3:$R$7690,"=" &amp;B228,'2way'!$Y$3:$Y$7690,"&lt;&gt;P")</f>
        <v>1200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1200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1200</v>
      </c>
      <c r="G229">
        <f>SUMIFS('2way'!$AD$3:$AD$7690,'2way'!$Q$3:$Q$7690,"="&amp;B229,'2way'!$Y$3:$Y$7690,"&lt;&gt;P") + SUMIFS('2way'!$AD$3:$AD$7690,'2way'!$R$3:$R$7690,"="&amp;D229,'2way'!$Y$3:$Y$7690,"&lt;&gt;P")</f>
        <v>19</v>
      </c>
      <c r="H229" s="79">
        <f t="shared" si="10"/>
        <v>1.5833333333333335E-2</v>
      </c>
      <c r="I229">
        <f>SUMIFS('2way'!$Z$3:$Z$7690,'2way'!$Q$3:$Q$7690,"=" &amp;B229,'2way'!$Y$3:$Y$7690,"&lt;&gt;P") + SUMIFS('2way'!$Z$3:$Z$7690,'2way'!$R$3:$R$7690,"=" &amp;B229,'2way'!$Y$3:$Y$7690,"&lt;&gt;P")</f>
        <v>1200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1200</v>
      </c>
      <c r="D230">
        <f>SUMIFS('2way'!$AB$3:$AB$7690,'2way'!$Q$3:$Q$7690,"="&amp;B230,'2way'!$Z$3:$Z$7690,"&lt;&gt;P") + SUMIFS('2way'!$AB$3:$AB$7690,'2way'!$R$3:$R$7690,"="&amp;B230,'2way'!$Z$3:$Z$7690,"&lt;&gt;P")</f>
        <v>-179</v>
      </c>
      <c r="E230" s="79">
        <f t="shared" si="9"/>
        <v>-0.14916666666666667</v>
      </c>
      <c r="F230">
        <f>SUMIFS('2way'!$Z$3:$Z$7690,'2way'!$Q$3:$Q$7690,"=" &amp;B230,'2way'!$Y$3:$Y$7690,"&lt;&gt;P") + SUMIFS('2way'!$Z$3:$Z$7690,'2way'!$R$3:$R$7690,"=" &amp;B230,'2way'!$Y$3:$Y$7690,"&lt;&gt;P")</f>
        <v>1200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-0.41666666666666669</v>
      </c>
      <c r="I230">
        <f>SUMIFS('2way'!$Z$3:$Z$7690,'2way'!$Q$3:$Q$7690,"=" &amp;B230,'2way'!$Y$3:$Y$7690,"&lt;&gt;P") + SUMIFS('2way'!$Z$3:$Z$7690,'2way'!$R$3:$R$7690,"=" &amp;B230,'2way'!$Y$3:$Y$7690,"&lt;&gt;P")</f>
        <v>1200</v>
      </c>
      <c r="J230">
        <f>SUMIFS('2way'!$AF$3:$AF$7690,'2way'!$Q$3:$Q$7690,"="&amp;B230,'2way'!$Y$3:$Y$7690,"&lt;&gt;P") + SUMIFS('2way'!$AF$3:$AF$7690,'2way'!$R$3:$R$7690,"="&amp;B230,'2way'!$Y$3:$Y$7690,"&lt;&gt;P")</f>
        <v>-56</v>
      </c>
      <c r="K230" s="79">
        <f t="shared" si="11"/>
        <v>-4.6666666666666669E-2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1200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1200</v>
      </c>
      <c r="G231">
        <f>SUMIFS('2way'!$AD$3:$AD$7690,'2way'!$Q$3:$Q$7690,"="&amp;B231,'2way'!$Y$3:$Y$7690,"&lt;&gt;P") + SUMIFS('2way'!$AD$3:$AD$7690,'2way'!$R$3:$R$7690,"="&amp;D231,'2way'!$Y$3:$Y$7690,"&lt;&gt;P")</f>
        <v>-500</v>
      </c>
      <c r="H231" s="79">
        <f t="shared" si="10"/>
        <v>-0.41666666666666669</v>
      </c>
      <c r="I231">
        <f>SUMIFS('2way'!$Z$3:$Z$7690,'2way'!$Q$3:$Q$7690,"=" &amp;B231,'2way'!$Y$3:$Y$7690,"&lt;&gt;P") + SUMIFS('2way'!$Z$3:$Z$7690,'2way'!$R$3:$R$7690,"=" &amp;B231,'2way'!$Y$3:$Y$7690,"&lt;&gt;P")</f>
        <v>1200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1200</v>
      </c>
      <c r="D232">
        <f>SUMIFS('2way'!$AB$3:$AB$7690,'2way'!$Q$3:$Q$7690,"="&amp;B232,'2way'!$Z$3:$Z$7690,"&lt;&gt;P") + SUMIFS('2way'!$AB$3:$AB$7690,'2way'!$R$3:$R$7690,"="&amp;B232,'2way'!$Z$3:$Z$7690,"&lt;&gt;P")</f>
        <v>-597</v>
      </c>
      <c r="E232" s="79">
        <f t="shared" si="9"/>
        <v>-0.4975</v>
      </c>
      <c r="F232">
        <f>SUMIFS('2way'!$Z$3:$Z$7690,'2way'!$Q$3:$Q$7690,"=" &amp;B232,'2way'!$Y$3:$Y$7690,"&lt;&gt;P") + SUMIFS('2way'!$Z$3:$Z$7690,'2way'!$R$3:$R$7690,"=" &amp;B232,'2way'!$Y$3:$Y$7690,"&lt;&gt;P")</f>
        <v>1200</v>
      </c>
      <c r="G232">
        <f>SUMIFS('2way'!$AD$3:$AD$7690,'2way'!$Q$3:$Q$7690,"="&amp;B232,'2way'!$Y$3:$Y$7690,"&lt;&gt;P") + SUMIFS('2way'!$AD$3:$AD$7690,'2way'!$R$3:$R$7690,"="&amp;D232,'2way'!$Y$3:$Y$7690,"&lt;&gt;P")</f>
        <v>-600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1200</v>
      </c>
      <c r="J232">
        <f>SUMIFS('2way'!$AF$3:$AF$7690,'2way'!$Q$3:$Q$7690,"="&amp;B232,'2way'!$Y$3:$Y$7690,"&lt;&gt;P") + SUMIFS('2way'!$AF$3:$AF$7690,'2way'!$R$3:$R$7690,"="&amp;B232,'2way'!$Y$3:$Y$7690,"&lt;&gt;P")</f>
        <v>-254</v>
      </c>
      <c r="K232" s="79">
        <f t="shared" si="11"/>
        <v>-0.21166666666666667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1200</v>
      </c>
      <c r="D233">
        <f>SUMIFS('2way'!$AB$3:$AB$7690,'2way'!$Q$3:$Q$7690,"="&amp;B233,'2way'!$Z$3:$Z$7690,"&lt;&gt;P") + SUMIFS('2way'!$AB$3:$AB$7690,'2way'!$R$3:$R$7690,"="&amp;B233,'2way'!$Z$3:$Z$7690,"&lt;&gt;P")</f>
        <v>-75</v>
      </c>
      <c r="E233" s="79">
        <f t="shared" si="9"/>
        <v>-6.25E-2</v>
      </c>
      <c r="F233">
        <f>SUMIFS('2way'!$Z$3:$Z$7690,'2way'!$Q$3:$Q$7690,"=" &amp;B233,'2way'!$Y$3:$Y$7690,"&lt;&gt;P") + SUMIFS('2way'!$Z$3:$Z$7690,'2way'!$R$3:$R$7690,"=" &amp;B233,'2way'!$Y$3:$Y$7690,"&lt;&gt;P")</f>
        <v>1200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1200</v>
      </c>
      <c r="J233">
        <f>SUMIFS('2way'!$AF$3:$AF$7690,'2way'!$Q$3:$Q$7690,"="&amp;B233,'2way'!$Y$3:$Y$7690,"&lt;&gt;P") + SUMIFS('2way'!$AF$3:$AF$7690,'2way'!$R$3:$R$7690,"="&amp;B233,'2way'!$Y$3:$Y$7690,"&lt;&gt;P")</f>
        <v>249</v>
      </c>
      <c r="K233" s="79">
        <f t="shared" si="11"/>
        <v>0.20749999999999999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1200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1200</v>
      </c>
      <c r="G234">
        <f>SUMIFS('2way'!$AD$3:$AD$7690,'2way'!$Q$3:$Q$7690,"="&amp;B234,'2way'!$Y$3:$Y$7690,"&lt;&gt;P") + SUMIFS('2way'!$AD$3:$AD$7690,'2way'!$R$3:$R$7690,"="&amp;D234,'2way'!$Y$3:$Y$7690,"&lt;&gt;P")</f>
        <v>-180</v>
      </c>
      <c r="H234" s="79">
        <f t="shared" si="10"/>
        <v>-0.15</v>
      </c>
      <c r="I234">
        <f>SUMIFS('2way'!$Z$3:$Z$7690,'2way'!$Q$3:$Q$7690,"=" &amp;B234,'2way'!$Y$3:$Y$7690,"&lt;&gt;P") + SUMIFS('2way'!$Z$3:$Z$7690,'2way'!$R$3:$R$7690,"=" &amp;B234,'2way'!$Y$3:$Y$7690,"&lt;&gt;P")</f>
        <v>1200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1200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1200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1200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800</v>
      </c>
      <c r="D236">
        <f>SUMIFS('2way'!$AB$3:$AB$7690,'2way'!$Q$3:$Q$7690,"="&amp;B236,'2way'!$Z$3:$Z$7690,"&lt;&gt;P") + SUMIFS('2way'!$AB$3:$AB$7690,'2way'!$R$3:$R$7690,"="&amp;B236,'2way'!$Z$3:$Z$7690,"&lt;&gt;P")</f>
        <v>-299</v>
      </c>
      <c r="E236" s="79">
        <f t="shared" si="9"/>
        <v>-0.37375000000000003</v>
      </c>
      <c r="F236">
        <f>SUMIFS('2way'!$Z$3:$Z$7690,'2way'!$Q$3:$Q$7690,"=" &amp;B236,'2way'!$Y$3:$Y$7690,"&lt;&gt;P") + SUMIFS('2way'!$Z$3:$Z$7690,'2way'!$R$3:$R$7690,"=" &amp;B236,'2way'!$Y$3:$Y$7690,"&lt;&gt;P")</f>
        <v>800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0.25124999999999997</v>
      </c>
      <c r="I236">
        <f>SUMIFS('2way'!$Z$3:$Z$7690,'2way'!$Q$3:$Q$7690,"=" &amp;B236,'2way'!$Y$3:$Y$7690,"&lt;&gt;P") + SUMIFS('2way'!$Z$3:$Z$7690,'2way'!$R$3:$R$7690,"=" &amp;B236,'2way'!$Y$3:$Y$7690,"&lt;&gt;P")</f>
        <v>800</v>
      </c>
      <c r="J236">
        <f>SUMIFS('2way'!$AF$3:$AF$7690,'2way'!$Q$3:$Q$7690,"="&amp;B236,'2way'!$Y$3:$Y$7690,"&lt;&gt;P") + SUMIFS('2way'!$AF$3:$AF$7690,'2way'!$R$3:$R$7690,"="&amp;B236,'2way'!$Y$3:$Y$7690,"&lt;&gt;P")</f>
        <v>-800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800</v>
      </c>
      <c r="D237">
        <f>SUMIFS('2way'!$AB$3:$AB$7690,'2way'!$Q$3:$Q$7690,"="&amp;B237,'2way'!$Z$3:$Z$7690,"&lt;&gt;P") + SUMIFS('2way'!$AB$3:$AB$7690,'2way'!$R$3:$R$7690,"="&amp;B237,'2way'!$Z$3:$Z$7690,"&lt;&gt;P")</f>
        <v>-574</v>
      </c>
      <c r="E237" s="79">
        <f t="shared" si="9"/>
        <v>-0.71750000000000003</v>
      </c>
      <c r="F237">
        <f>SUMIFS('2way'!$Z$3:$Z$7690,'2way'!$Q$3:$Q$7690,"=" &amp;B237,'2way'!$Y$3:$Y$7690,"&lt;&gt;P") + SUMIFS('2way'!$Z$3:$Z$7690,'2way'!$R$3:$R$7690,"=" &amp;B237,'2way'!$Y$3:$Y$7690,"&lt;&gt;P")</f>
        <v>800</v>
      </c>
      <c r="G237">
        <f>SUMIFS('2way'!$AD$3:$AD$7690,'2way'!$Q$3:$Q$7690,"="&amp;B237,'2way'!$Y$3:$Y$7690,"&lt;&gt;P") + SUMIFS('2way'!$AD$3:$AD$7690,'2way'!$R$3:$R$7690,"="&amp;D237,'2way'!$Y$3:$Y$7690,"&lt;&gt;P")</f>
        <v>-400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800</v>
      </c>
      <c r="J237">
        <f>SUMIFS('2way'!$AF$3:$AF$7690,'2way'!$Q$3:$Q$7690,"="&amp;B237,'2way'!$Y$3:$Y$7690,"&lt;&gt;P") + SUMIFS('2way'!$AF$3:$AF$7690,'2way'!$R$3:$R$7690,"="&amp;B237,'2way'!$Y$3:$Y$7690,"&lt;&gt;P")</f>
        <v>-800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800</v>
      </c>
      <c r="D238">
        <f>SUMIFS('2way'!$AB$3:$AB$7690,'2way'!$Q$3:$Q$7690,"="&amp;B238,'2way'!$Z$3:$Z$7690,"&lt;&gt;P") + SUMIFS('2way'!$AB$3:$AB$7690,'2way'!$R$3:$R$7690,"="&amp;B238,'2way'!$Z$3:$Z$7690,"&lt;&gt;P")</f>
        <v>625</v>
      </c>
      <c r="E238" s="79">
        <f t="shared" si="9"/>
        <v>0.78125</v>
      </c>
      <c r="F238">
        <f>SUMIFS('2way'!$Z$3:$Z$7690,'2way'!$Q$3:$Q$7690,"=" &amp;B238,'2way'!$Y$3:$Y$7690,"&lt;&gt;P") + SUMIFS('2way'!$Z$3:$Z$7690,'2way'!$R$3:$R$7690,"=" &amp;B238,'2way'!$Y$3:$Y$7690,"&lt;&gt;P")</f>
        <v>800</v>
      </c>
      <c r="G238">
        <f>SUMIFS('2way'!$AD$3:$AD$7690,'2way'!$Q$3:$Q$7690,"="&amp;B238,'2way'!$Y$3:$Y$7690,"&lt;&gt;P") + SUMIFS('2way'!$AD$3:$AD$7690,'2way'!$R$3:$R$7690,"="&amp;D238,'2way'!$Y$3:$Y$7690,"&lt;&gt;P")</f>
        <v>348</v>
      </c>
      <c r="H238" s="79">
        <f t="shared" si="10"/>
        <v>0.435</v>
      </c>
      <c r="I238">
        <f>SUMIFS('2way'!$Z$3:$Z$7690,'2way'!$Q$3:$Q$7690,"=" &amp;B238,'2way'!$Y$3:$Y$7690,"&lt;&gt;P") + SUMIFS('2way'!$Z$3:$Z$7690,'2way'!$R$3:$R$7690,"=" &amp;B238,'2way'!$Y$3:$Y$7690,"&lt;&gt;P")</f>
        <v>800</v>
      </c>
      <c r="J238">
        <f>SUMIFS('2way'!$AF$3:$AF$7690,'2way'!$Q$3:$Q$7690,"="&amp;B238,'2way'!$Y$3:$Y$7690,"&lt;&gt;P") + SUMIFS('2way'!$AF$3:$AF$7690,'2way'!$R$3:$R$7690,"="&amp;B238,'2way'!$Y$3:$Y$7690,"&lt;&gt;P")</f>
        <v>-800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800</v>
      </c>
      <c r="D239">
        <f>SUMIFS('2way'!$AB$3:$AB$7690,'2way'!$Q$3:$Q$7690,"="&amp;B239,'2way'!$Z$3:$Z$7690,"&lt;&gt;P") + SUMIFS('2way'!$AB$3:$AB$7690,'2way'!$R$3:$R$7690,"="&amp;B239,'2way'!$Z$3:$Z$7690,"&lt;&gt;P")</f>
        <v>-199.00000000000003</v>
      </c>
      <c r="E239" s="79">
        <f t="shared" si="9"/>
        <v>-0.24875000000000003</v>
      </c>
      <c r="F239">
        <f>SUMIFS('2way'!$Z$3:$Z$7690,'2way'!$Q$3:$Q$7690,"=" &amp;B239,'2way'!$Y$3:$Y$7690,"&lt;&gt;P") + SUMIFS('2way'!$Z$3:$Z$7690,'2way'!$R$3:$R$7690,"=" &amp;B239,'2way'!$Y$3:$Y$7690,"&lt;&gt;P")</f>
        <v>800</v>
      </c>
      <c r="G239">
        <f>SUMIFS('2way'!$AD$3:$AD$7690,'2way'!$Q$3:$Q$7690,"="&amp;B239,'2way'!$Y$3:$Y$7690,"&lt;&gt;P") + SUMIFS('2way'!$AD$3:$AD$7690,'2way'!$R$3:$R$7690,"="&amp;D239,'2way'!$Y$3:$Y$7690,"&lt;&gt;P")</f>
        <v>-52</v>
      </c>
      <c r="H239" s="79">
        <f t="shared" si="10"/>
        <v>-6.5000000000000002E-2</v>
      </c>
      <c r="I239">
        <f>SUMIFS('2way'!$Z$3:$Z$7690,'2way'!$Q$3:$Q$7690,"=" &amp;B239,'2way'!$Y$3:$Y$7690,"&lt;&gt;P") + SUMIFS('2way'!$Z$3:$Z$7690,'2way'!$R$3:$R$7690,"=" &amp;B239,'2way'!$Y$3:$Y$7690,"&lt;&gt;P")</f>
        <v>800</v>
      </c>
      <c r="J239">
        <f>SUMIFS('2way'!$AF$3:$AF$7690,'2way'!$Q$3:$Q$7690,"="&amp;B239,'2way'!$Y$3:$Y$7690,"&lt;&gt;P") + SUMIFS('2way'!$AF$3:$AF$7690,'2way'!$R$3:$R$7690,"="&amp;B239,'2way'!$Y$3:$Y$7690,"&lt;&gt;P")</f>
        <v>-800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800</v>
      </c>
      <c r="D240">
        <f>SUMIFS('2way'!$AB$3:$AB$7690,'2way'!$Q$3:$Q$7690,"="&amp;B240,'2way'!$Z$3:$Z$7690,"&lt;&gt;P") + SUMIFS('2way'!$AB$3:$AB$7690,'2way'!$R$3:$R$7690,"="&amp;B240,'2way'!$Z$3:$Z$7690,"&lt;&gt;P")</f>
        <v>794</v>
      </c>
      <c r="E240" s="79">
        <f t="shared" si="9"/>
        <v>0.99250000000000005</v>
      </c>
      <c r="F240">
        <f>SUMIFS('2way'!$Z$3:$Z$7690,'2way'!$Q$3:$Q$7690,"=" &amp;B240,'2way'!$Y$3:$Y$7690,"&lt;&gt;P") + SUMIFS('2way'!$Z$3:$Z$7690,'2way'!$R$3:$R$7690,"=" &amp;B240,'2way'!$Y$3:$Y$7690,"&lt;&gt;P")</f>
        <v>800</v>
      </c>
      <c r="G240">
        <f>SUMIFS('2way'!$AD$3:$AD$7690,'2way'!$Q$3:$Q$7690,"="&amp;B240,'2way'!$Y$3:$Y$7690,"&lt;&gt;P") + SUMIFS('2way'!$AD$3:$AD$7690,'2way'!$R$3:$R$7690,"="&amp;D240,'2way'!$Y$3:$Y$7690,"&lt;&gt;P")</f>
        <v>143</v>
      </c>
      <c r="H240" s="79">
        <f t="shared" si="10"/>
        <v>0.17874999999999999</v>
      </c>
      <c r="I240">
        <f>SUMIFS('2way'!$Z$3:$Z$7690,'2way'!$Q$3:$Q$7690,"=" &amp;B240,'2way'!$Y$3:$Y$7690,"&lt;&gt;P") + SUMIFS('2way'!$Z$3:$Z$7690,'2way'!$R$3:$R$7690,"=" &amp;B240,'2way'!$Y$3:$Y$7690,"&lt;&gt;P")</f>
        <v>800</v>
      </c>
      <c r="J240">
        <f>SUMIFS('2way'!$AF$3:$AF$7690,'2way'!$Q$3:$Q$7690,"="&amp;B240,'2way'!$Y$3:$Y$7690,"&lt;&gt;P") + SUMIFS('2way'!$AF$3:$AF$7690,'2way'!$R$3:$R$7690,"="&amp;B240,'2way'!$Y$3:$Y$7690,"&lt;&gt;P")</f>
        <v>-608</v>
      </c>
      <c r="K240" s="79">
        <f t="shared" si="11"/>
        <v>-0.76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800</v>
      </c>
      <c r="D241">
        <f>SUMIFS('2way'!$AB$3:$AB$7690,'2way'!$Q$3:$Q$7690,"="&amp;B241,'2way'!$Z$3:$Z$7690,"&lt;&gt;P") + SUMIFS('2way'!$AB$3:$AB$7690,'2way'!$R$3:$R$7690,"="&amp;B241,'2way'!$Z$3:$Z$7690,"&lt;&gt;P")</f>
        <v>-216</v>
      </c>
      <c r="E241" s="79">
        <f t="shared" si="9"/>
        <v>-0.27</v>
      </c>
      <c r="F241">
        <f>SUMIFS('2way'!$Z$3:$Z$7690,'2way'!$Q$3:$Q$7690,"=" &amp;B241,'2way'!$Y$3:$Y$7690,"&lt;&gt;P") + SUMIFS('2way'!$Z$3:$Z$7690,'2way'!$R$3:$R$7690,"=" &amp;B241,'2way'!$Y$3:$Y$7690,"&lt;&gt;P")</f>
        <v>800</v>
      </c>
      <c r="G241">
        <f>SUMIFS('2way'!$AD$3:$AD$7690,'2way'!$Q$3:$Q$7690,"="&amp;B241,'2way'!$Y$3:$Y$7690,"&lt;&gt;P") + SUMIFS('2way'!$AD$3:$AD$7690,'2way'!$R$3:$R$7690,"="&amp;D241,'2way'!$Y$3:$Y$7690,"&lt;&gt;P")</f>
        <v>-500</v>
      </c>
      <c r="H241" s="79">
        <f t="shared" si="10"/>
        <v>-0.625</v>
      </c>
      <c r="I241">
        <f>SUMIFS('2way'!$Z$3:$Z$7690,'2way'!$Q$3:$Q$7690,"=" &amp;B241,'2way'!$Y$3:$Y$7690,"&lt;&gt;P") + SUMIFS('2way'!$Z$3:$Z$7690,'2way'!$R$3:$R$7690,"=" &amp;B241,'2way'!$Y$3:$Y$7690,"&lt;&gt;P")</f>
        <v>800</v>
      </c>
      <c r="J241">
        <f>SUMIFS('2way'!$AF$3:$AF$7690,'2way'!$Q$3:$Q$7690,"="&amp;B241,'2way'!$Y$3:$Y$7690,"&lt;&gt;P") + SUMIFS('2way'!$AF$3:$AF$7690,'2way'!$R$3:$R$7690,"="&amp;B241,'2way'!$Y$3:$Y$7690,"&lt;&gt;P")</f>
        <v>-409</v>
      </c>
      <c r="K241" s="79">
        <f t="shared" si="11"/>
        <v>-0.51124999999999998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800</v>
      </c>
      <c r="D242">
        <f>SUMIFS('2way'!$AB$3:$AB$7690,'2way'!$Q$3:$Q$7690,"="&amp;B242,'2way'!$Z$3:$Z$7690,"&lt;&gt;P") + SUMIFS('2way'!$AB$3:$AB$7690,'2way'!$R$3:$R$7690,"="&amp;B242,'2way'!$Z$3:$Z$7690,"&lt;&gt;P")</f>
        <v>127</v>
      </c>
      <c r="E242" s="79">
        <f t="shared" si="9"/>
        <v>0.15875</v>
      </c>
      <c r="F242">
        <f>SUMIFS('2way'!$Z$3:$Z$7690,'2way'!$Q$3:$Q$7690,"=" &amp;B242,'2way'!$Y$3:$Y$7690,"&lt;&gt;P") + SUMIFS('2way'!$Z$3:$Z$7690,'2way'!$R$3:$R$7690,"=" &amp;B242,'2way'!$Y$3:$Y$7690,"&lt;&gt;P")</f>
        <v>800</v>
      </c>
      <c r="G242">
        <f>SUMIFS('2way'!$AD$3:$AD$7690,'2way'!$Q$3:$Q$7690,"="&amp;B242,'2way'!$Y$3:$Y$7690,"&lt;&gt;P") + SUMIFS('2way'!$AD$3:$AD$7690,'2way'!$R$3:$R$7690,"="&amp;D242,'2way'!$Y$3:$Y$7690,"&lt;&gt;P")</f>
        <v>-209</v>
      </c>
      <c r="H242" s="79">
        <f t="shared" si="10"/>
        <v>-0.26124999999999998</v>
      </c>
      <c r="I242">
        <f>SUMIFS('2way'!$Z$3:$Z$7690,'2way'!$Q$3:$Q$7690,"=" &amp;B242,'2way'!$Y$3:$Y$7690,"&lt;&gt;P") + SUMIFS('2way'!$Z$3:$Z$7690,'2way'!$R$3:$R$7690,"=" &amp;B242,'2way'!$Y$3:$Y$7690,"&lt;&gt;P")</f>
        <v>800</v>
      </c>
      <c r="J242">
        <f>SUMIFS('2way'!$AF$3:$AF$7690,'2way'!$Q$3:$Q$7690,"="&amp;B242,'2way'!$Y$3:$Y$7690,"&lt;&gt;P") + SUMIFS('2way'!$AF$3:$AF$7690,'2way'!$R$3:$R$7690,"="&amp;B242,'2way'!$Y$3:$Y$7690,"&lt;&gt;P")</f>
        <v>-800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800</v>
      </c>
      <c r="D243">
        <f>SUMIFS('2way'!$AB$3:$AB$7690,'2way'!$Q$3:$Q$7690,"="&amp;B243,'2way'!$Z$3:$Z$7690,"&lt;&gt;P") + SUMIFS('2way'!$AB$3:$AB$7690,'2way'!$R$3:$R$7690,"="&amp;B243,'2way'!$Z$3:$Z$7690,"&lt;&gt;P")</f>
        <v>-149</v>
      </c>
      <c r="E243" s="79">
        <f t="shared" si="9"/>
        <v>-0.18625</v>
      </c>
      <c r="F243">
        <f>SUMIFS('2way'!$Z$3:$Z$7690,'2way'!$Q$3:$Q$7690,"=" &amp;B243,'2way'!$Y$3:$Y$7690,"&lt;&gt;P") + SUMIFS('2way'!$Z$3:$Z$7690,'2way'!$R$3:$R$7690,"=" &amp;B243,'2way'!$Y$3:$Y$7690,"&lt;&gt;P")</f>
        <v>800</v>
      </c>
      <c r="G243">
        <f>SUMIFS('2way'!$AD$3:$AD$7690,'2way'!$Q$3:$Q$7690,"="&amp;B243,'2way'!$Y$3:$Y$7690,"&lt;&gt;P") + SUMIFS('2way'!$AD$3:$AD$7690,'2way'!$R$3:$R$7690,"="&amp;D243,'2way'!$Y$3:$Y$7690,"&lt;&gt;P")</f>
        <v>-80</v>
      </c>
      <c r="H243" s="79">
        <f t="shared" si="10"/>
        <v>-0.1</v>
      </c>
      <c r="I243">
        <f>SUMIFS('2way'!$Z$3:$Z$7690,'2way'!$Q$3:$Q$7690,"=" &amp;B243,'2way'!$Y$3:$Y$7690,"&lt;&gt;P") + SUMIFS('2way'!$Z$3:$Z$7690,'2way'!$R$3:$R$7690,"=" &amp;B243,'2way'!$Y$3:$Y$7690,"&lt;&gt;P")</f>
        <v>800</v>
      </c>
      <c r="J243">
        <f>SUMIFS('2way'!$AF$3:$AF$7690,'2way'!$Q$3:$Q$7690,"="&amp;B243,'2way'!$Y$3:$Y$7690,"&lt;&gt;P") + SUMIFS('2way'!$AF$3:$AF$7690,'2way'!$R$3:$R$7690,"="&amp;B243,'2way'!$Y$3:$Y$7690,"&lt;&gt;P")</f>
        <v>-800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800</v>
      </c>
      <c r="D244">
        <f>SUMIFS('2way'!$AB$3:$AB$7690,'2way'!$Q$3:$Q$7690,"="&amp;B244,'2way'!$Z$3:$Z$7690,"&lt;&gt;P") + SUMIFS('2way'!$AB$3:$AB$7690,'2way'!$R$3:$R$7690,"="&amp;B244,'2way'!$Z$3:$Z$7690,"&lt;&gt;P")</f>
        <v>-346</v>
      </c>
      <c r="E244" s="79">
        <f t="shared" si="9"/>
        <v>-0.4325</v>
      </c>
      <c r="F244">
        <f>SUMIFS('2way'!$Z$3:$Z$7690,'2way'!$Q$3:$Q$7690,"=" &amp;B244,'2way'!$Y$3:$Y$7690,"&lt;&gt;P") + SUMIFS('2way'!$Z$3:$Z$7690,'2way'!$R$3:$R$7690,"=" &amp;B244,'2way'!$Y$3:$Y$7690,"&lt;&gt;P")</f>
        <v>800</v>
      </c>
      <c r="G244">
        <f>SUMIFS('2way'!$AD$3:$AD$7690,'2way'!$Q$3:$Q$7690,"="&amp;B244,'2way'!$Y$3:$Y$7690,"&lt;&gt;P") + SUMIFS('2way'!$AD$3:$AD$7690,'2way'!$R$3:$R$7690,"="&amp;D244,'2way'!$Y$3:$Y$7690,"&lt;&gt;P")</f>
        <v>-312</v>
      </c>
      <c r="H244" s="79">
        <f t="shared" si="10"/>
        <v>-0.39</v>
      </c>
      <c r="I244">
        <f>SUMIFS('2way'!$Z$3:$Z$7690,'2way'!$Q$3:$Q$7690,"=" &amp;B244,'2way'!$Y$3:$Y$7690,"&lt;&gt;P") + SUMIFS('2way'!$Z$3:$Z$7690,'2way'!$R$3:$R$7690,"=" &amp;B244,'2way'!$Y$3:$Y$7690,"&lt;&gt;P")</f>
        <v>800</v>
      </c>
      <c r="J244">
        <f>SUMIFS('2way'!$AF$3:$AF$7690,'2way'!$Q$3:$Q$7690,"="&amp;B244,'2way'!$Y$3:$Y$7690,"&lt;&gt;P") + SUMIFS('2way'!$AF$3:$AF$7690,'2way'!$R$3:$R$7690,"="&amp;B244,'2way'!$Y$3:$Y$7690,"&lt;&gt;P")</f>
        <v>-800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800</v>
      </c>
      <c r="D245">
        <f>SUMIFS('2way'!$AB$3:$AB$7690,'2way'!$Q$3:$Q$7690,"="&amp;B245,'2way'!$Z$3:$Z$7690,"&lt;&gt;P") + SUMIFS('2way'!$AB$3:$AB$7690,'2way'!$R$3:$R$7690,"="&amp;B245,'2way'!$Z$3:$Z$7690,"&lt;&gt;P")</f>
        <v>-16</v>
      </c>
      <c r="E245" s="79">
        <f t="shared" si="9"/>
        <v>-0.02</v>
      </c>
      <c r="F245">
        <f>SUMIFS('2way'!$Z$3:$Z$7690,'2way'!$Q$3:$Q$7690,"=" &amp;B245,'2way'!$Y$3:$Y$7690,"&lt;&gt;P") + SUMIFS('2way'!$Z$3:$Z$7690,'2way'!$R$3:$R$7690,"=" &amp;B245,'2way'!$Y$3:$Y$7690,"&lt;&gt;P")</f>
        <v>800</v>
      </c>
      <c r="G245">
        <f>SUMIFS('2way'!$AD$3:$AD$7690,'2way'!$Q$3:$Q$7690,"="&amp;B245,'2way'!$Y$3:$Y$7690,"&lt;&gt;P") + SUMIFS('2way'!$AD$3:$AD$7690,'2way'!$R$3:$R$7690,"="&amp;D245,'2way'!$Y$3:$Y$7690,"&lt;&gt;P")</f>
        <v>143</v>
      </c>
      <c r="H245" s="79">
        <f t="shared" si="10"/>
        <v>0.17874999999999999</v>
      </c>
      <c r="I245">
        <f>SUMIFS('2way'!$Z$3:$Z$7690,'2way'!$Q$3:$Q$7690,"=" &amp;B245,'2way'!$Y$3:$Y$7690,"&lt;&gt;P") + SUMIFS('2way'!$Z$3:$Z$7690,'2way'!$R$3:$R$7690,"=" &amp;B245,'2way'!$Y$3:$Y$7690,"&lt;&gt;P")</f>
        <v>800</v>
      </c>
      <c r="J245">
        <f>SUMIFS('2way'!$AF$3:$AF$7690,'2way'!$Q$3:$Q$7690,"="&amp;B245,'2way'!$Y$3:$Y$7690,"&lt;&gt;P") + SUMIFS('2way'!$AF$3:$AF$7690,'2way'!$R$3:$R$7690,"="&amp;B245,'2way'!$Y$3:$Y$7690,"&lt;&gt;P")</f>
        <v>-562</v>
      </c>
      <c r="K245" s="79">
        <f t="shared" si="11"/>
        <v>-0.70250000000000001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800</v>
      </c>
      <c r="D246">
        <f>SUMIFS('2way'!$AB$3:$AB$7690,'2way'!$Q$3:$Q$7690,"="&amp;B246,'2way'!$Z$3:$Z$7690,"&lt;&gt;P") + SUMIFS('2way'!$AB$3:$AB$7690,'2way'!$R$3:$R$7690,"="&amp;B246,'2way'!$Z$3:$Z$7690,"&lt;&gt;P")</f>
        <v>742</v>
      </c>
      <c r="E246" s="79">
        <f t="shared" si="9"/>
        <v>0.92749999999999999</v>
      </c>
      <c r="F246">
        <f>SUMIFS('2way'!$Z$3:$Z$7690,'2way'!$Q$3:$Q$7690,"=" &amp;B246,'2way'!$Y$3:$Y$7690,"&lt;&gt;P") + SUMIFS('2way'!$Z$3:$Z$7690,'2way'!$R$3:$R$7690,"=" &amp;B246,'2way'!$Y$3:$Y$7690,"&lt;&gt;P")</f>
        <v>800</v>
      </c>
      <c r="G246">
        <f>SUMIFS('2way'!$AD$3:$AD$7690,'2way'!$Q$3:$Q$7690,"="&amp;B246,'2way'!$Y$3:$Y$7690,"&lt;&gt;P") + SUMIFS('2way'!$AD$3:$AD$7690,'2way'!$R$3:$R$7690,"="&amp;D246,'2way'!$Y$3:$Y$7690,"&lt;&gt;P")</f>
        <v>79</v>
      </c>
      <c r="H246" s="79">
        <f t="shared" si="10"/>
        <v>9.8750000000000004E-2</v>
      </c>
      <c r="I246">
        <f>SUMIFS('2way'!$Z$3:$Z$7690,'2way'!$Q$3:$Q$7690,"=" &amp;B246,'2way'!$Y$3:$Y$7690,"&lt;&gt;P") + SUMIFS('2way'!$Z$3:$Z$7690,'2way'!$R$3:$R$7690,"=" &amp;B246,'2way'!$Y$3:$Y$7690,"&lt;&gt;P")</f>
        <v>800</v>
      </c>
      <c r="J246">
        <f>SUMIFS('2way'!$AF$3:$AF$7690,'2way'!$Q$3:$Q$7690,"="&amp;B246,'2way'!$Y$3:$Y$7690,"&lt;&gt;P") + SUMIFS('2way'!$AF$3:$AF$7690,'2way'!$R$3:$R$7690,"="&amp;B246,'2way'!$Y$3:$Y$7690,"&lt;&gt;P")</f>
        <v>-537</v>
      </c>
      <c r="K246" s="79">
        <f t="shared" si="11"/>
        <v>-0.67125000000000001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800</v>
      </c>
      <c r="D247">
        <f>SUMIFS('2way'!$AB$3:$AB$7690,'2way'!$Q$3:$Q$7690,"="&amp;B247,'2way'!$Z$3:$Z$7690,"&lt;&gt;P") + SUMIFS('2way'!$AB$3:$AB$7690,'2way'!$R$3:$R$7690,"="&amp;B247,'2way'!$Z$3:$Z$7690,"&lt;&gt;P")</f>
        <v>102</v>
      </c>
      <c r="E247" s="79">
        <f t="shared" si="9"/>
        <v>0.1275</v>
      </c>
      <c r="F247">
        <f>SUMIFS('2way'!$Z$3:$Z$7690,'2way'!$Q$3:$Q$7690,"=" &amp;B247,'2way'!$Y$3:$Y$7690,"&lt;&gt;P") + SUMIFS('2way'!$Z$3:$Z$7690,'2way'!$R$3:$R$7690,"=" &amp;B247,'2way'!$Y$3:$Y$7690,"&lt;&gt;P")</f>
        <v>800</v>
      </c>
      <c r="G247">
        <f>SUMIFS('2way'!$AD$3:$AD$7690,'2way'!$Q$3:$Q$7690,"="&amp;B247,'2way'!$Y$3:$Y$7690,"&lt;&gt;P") + SUMIFS('2way'!$AD$3:$AD$7690,'2way'!$R$3:$R$7690,"="&amp;D247,'2way'!$Y$3:$Y$7690,"&lt;&gt;P")</f>
        <v>-72</v>
      </c>
      <c r="H247" s="79">
        <f t="shared" si="10"/>
        <v>-0.09</v>
      </c>
      <c r="I247">
        <f>SUMIFS('2way'!$Z$3:$Z$7690,'2way'!$Q$3:$Q$7690,"=" &amp;B247,'2way'!$Y$3:$Y$7690,"&lt;&gt;P") + SUMIFS('2way'!$Z$3:$Z$7690,'2way'!$R$3:$R$7690,"=" &amp;B247,'2way'!$Y$3:$Y$7690,"&lt;&gt;P")</f>
        <v>800</v>
      </c>
      <c r="J247">
        <f>SUMIFS('2way'!$AF$3:$AF$7690,'2way'!$Q$3:$Q$7690,"="&amp;B247,'2way'!$Y$3:$Y$7690,"&lt;&gt;P") + SUMIFS('2way'!$AF$3:$AF$7690,'2way'!$R$3:$R$7690,"="&amp;B247,'2way'!$Y$3:$Y$7690,"&lt;&gt;P")</f>
        <v>-800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800</v>
      </c>
      <c r="D248">
        <f>SUMIFS('2way'!$AB$3:$AB$7690,'2way'!$Q$3:$Q$7690,"="&amp;B248,'2way'!$Z$3:$Z$7690,"&lt;&gt;P") + SUMIFS('2way'!$AB$3:$AB$7690,'2way'!$R$3:$R$7690,"="&amp;B248,'2way'!$Z$3:$Z$7690,"&lt;&gt;P")</f>
        <v>-81</v>
      </c>
      <c r="E248" s="79">
        <f t="shared" si="9"/>
        <v>-0.10125000000000001</v>
      </c>
      <c r="F248">
        <f>SUMIFS('2way'!$Z$3:$Z$7690,'2way'!$Q$3:$Q$7690,"=" &amp;B248,'2way'!$Y$3:$Y$7690,"&lt;&gt;P") + SUMIFS('2way'!$Z$3:$Z$7690,'2way'!$R$3:$R$7690,"=" &amp;B248,'2way'!$Y$3:$Y$7690,"&lt;&gt;P")</f>
        <v>800</v>
      </c>
      <c r="G248">
        <f>SUMIFS('2way'!$AD$3:$AD$7690,'2way'!$Q$3:$Q$7690,"="&amp;B248,'2way'!$Y$3:$Y$7690,"&lt;&gt;P") + SUMIFS('2way'!$AD$3:$AD$7690,'2way'!$R$3:$R$7690,"="&amp;D248,'2way'!$Y$3:$Y$7690,"&lt;&gt;P")</f>
        <v>-300</v>
      </c>
      <c r="H248" s="79">
        <f t="shared" si="10"/>
        <v>-0.375</v>
      </c>
      <c r="I248">
        <f>SUMIFS('2way'!$Z$3:$Z$7690,'2way'!$Q$3:$Q$7690,"=" &amp;B248,'2way'!$Y$3:$Y$7690,"&lt;&gt;P") + SUMIFS('2way'!$Z$3:$Z$7690,'2way'!$R$3:$R$7690,"=" &amp;B248,'2way'!$Y$3:$Y$7690,"&lt;&gt;P")</f>
        <v>800</v>
      </c>
      <c r="J248">
        <f>SUMIFS('2way'!$AF$3:$AF$7690,'2way'!$Q$3:$Q$7690,"="&amp;B248,'2way'!$Y$3:$Y$7690,"&lt;&gt;P") + SUMIFS('2way'!$AF$3:$AF$7690,'2way'!$R$3:$R$7690,"="&amp;B248,'2way'!$Y$3:$Y$7690,"&lt;&gt;P")</f>
        <v>-601</v>
      </c>
      <c r="K248" s="79">
        <f t="shared" si="11"/>
        <v>-0.75124999999999997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800</v>
      </c>
      <c r="D249">
        <f>SUMIFS('2way'!$AB$3:$AB$7690,'2way'!$Q$3:$Q$7690,"="&amp;B249,'2way'!$Z$3:$Z$7690,"&lt;&gt;P") + SUMIFS('2way'!$AB$3:$AB$7690,'2way'!$R$3:$R$7690,"="&amp;B249,'2way'!$Z$3:$Z$7690,"&lt;&gt;P")</f>
        <v>33</v>
      </c>
      <c r="E249" s="79">
        <f t="shared" si="9"/>
        <v>4.1250000000000002E-2</v>
      </c>
      <c r="F249">
        <f>SUMIFS('2way'!$Z$3:$Z$7690,'2way'!$Q$3:$Q$7690,"=" &amp;B249,'2way'!$Y$3:$Y$7690,"&lt;&gt;P") + SUMIFS('2way'!$Z$3:$Z$7690,'2way'!$R$3:$R$7690,"=" &amp;B249,'2way'!$Y$3:$Y$7690,"&lt;&gt;P")</f>
        <v>800</v>
      </c>
      <c r="G249">
        <f>SUMIFS('2way'!$AD$3:$AD$7690,'2way'!$Q$3:$Q$7690,"="&amp;B249,'2way'!$Y$3:$Y$7690,"&lt;&gt;P") + SUMIFS('2way'!$AD$3:$AD$7690,'2way'!$R$3:$R$7690,"="&amp;D249,'2way'!$Y$3:$Y$7690,"&lt;&gt;P")</f>
        <v>-400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800</v>
      </c>
      <c r="J249">
        <f>SUMIFS('2way'!$AF$3:$AF$7690,'2way'!$Q$3:$Q$7690,"="&amp;B249,'2way'!$Y$3:$Y$7690,"&lt;&gt;P") + SUMIFS('2way'!$AF$3:$AF$7690,'2way'!$R$3:$R$7690,"="&amp;B249,'2way'!$Y$3:$Y$7690,"&lt;&gt;P")</f>
        <v>-588</v>
      </c>
      <c r="K249" s="79">
        <f t="shared" si="11"/>
        <v>-0.73499999999999999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800</v>
      </c>
      <c r="D250">
        <f>SUMIFS('2way'!$AB$3:$AB$7690,'2way'!$Q$3:$Q$7690,"="&amp;B250,'2way'!$Z$3:$Z$7690,"&lt;&gt;P") + SUMIFS('2way'!$AB$3:$AB$7690,'2way'!$R$3:$R$7690,"="&amp;B250,'2way'!$Z$3:$Z$7690,"&lt;&gt;P")</f>
        <v>115</v>
      </c>
      <c r="E250" s="79">
        <f t="shared" si="9"/>
        <v>0.14374999999999999</v>
      </c>
      <c r="F250">
        <f>SUMIFS('2way'!$Z$3:$Z$7690,'2way'!$Q$3:$Q$7690,"=" &amp;B250,'2way'!$Y$3:$Y$7690,"&lt;&gt;P") + SUMIFS('2way'!$Z$3:$Z$7690,'2way'!$R$3:$R$7690,"=" &amp;B250,'2way'!$Y$3:$Y$7690,"&lt;&gt;P")</f>
        <v>800</v>
      </c>
      <c r="G250">
        <f>SUMIFS('2way'!$AD$3:$AD$7690,'2way'!$Q$3:$Q$7690,"="&amp;B250,'2way'!$Y$3:$Y$7690,"&lt;&gt;P") + SUMIFS('2way'!$AD$3:$AD$7690,'2way'!$R$3:$R$7690,"="&amp;D250,'2way'!$Y$3:$Y$7690,"&lt;&gt;P")</f>
        <v>122</v>
      </c>
      <c r="H250" s="79">
        <f t="shared" si="10"/>
        <v>0.1525</v>
      </c>
      <c r="I250">
        <f>SUMIFS('2way'!$Z$3:$Z$7690,'2way'!$Q$3:$Q$7690,"=" &amp;B250,'2way'!$Y$3:$Y$7690,"&lt;&gt;P") + SUMIFS('2way'!$Z$3:$Z$7690,'2way'!$R$3:$R$7690,"=" &amp;B250,'2way'!$Y$3:$Y$7690,"&lt;&gt;P")</f>
        <v>800</v>
      </c>
      <c r="J250">
        <f>SUMIFS('2way'!$AF$3:$AF$7690,'2way'!$Q$3:$Q$7690,"="&amp;B250,'2way'!$Y$3:$Y$7690,"&lt;&gt;P") + SUMIFS('2way'!$AF$3:$AF$7690,'2way'!$R$3:$R$7690,"="&amp;B250,'2way'!$Y$3:$Y$7690,"&lt;&gt;P")</f>
        <v>-612</v>
      </c>
      <c r="K250" s="79">
        <f t="shared" si="11"/>
        <v>-0.76500000000000001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800</v>
      </c>
      <c r="D251">
        <f>SUMIFS('2way'!$AB$3:$AB$7690,'2way'!$Q$3:$Q$7690,"="&amp;B251,'2way'!$Z$3:$Z$7690,"&lt;&gt;P") + SUMIFS('2way'!$AB$3:$AB$7690,'2way'!$R$3:$R$7690,"="&amp;B251,'2way'!$Z$3:$Z$7690,"&lt;&gt;P")</f>
        <v>270</v>
      </c>
      <c r="E251" s="79">
        <f t="shared" si="9"/>
        <v>0.33750000000000002</v>
      </c>
      <c r="F251">
        <f>SUMIFS('2way'!$Z$3:$Z$7690,'2way'!$Q$3:$Q$7690,"=" &amp;B251,'2way'!$Y$3:$Y$7690,"&lt;&gt;P") + SUMIFS('2way'!$Z$3:$Z$7690,'2way'!$R$3:$R$7690,"=" &amp;B251,'2way'!$Y$3:$Y$7690,"&lt;&gt;P")</f>
        <v>800</v>
      </c>
      <c r="G251">
        <f>SUMIFS('2way'!$AD$3:$AD$7690,'2way'!$Q$3:$Q$7690,"="&amp;B251,'2way'!$Y$3:$Y$7690,"&lt;&gt;P") + SUMIFS('2way'!$AD$3:$AD$7690,'2way'!$R$3:$R$7690,"="&amp;D251,'2way'!$Y$3:$Y$7690,"&lt;&gt;P")</f>
        <v>-250</v>
      </c>
      <c r="H251" s="79">
        <f t="shared" si="10"/>
        <v>-0.3125</v>
      </c>
      <c r="I251">
        <f>SUMIFS('2way'!$Z$3:$Z$7690,'2way'!$Q$3:$Q$7690,"=" &amp;B251,'2way'!$Y$3:$Y$7690,"&lt;&gt;P") + SUMIFS('2way'!$Z$3:$Z$7690,'2way'!$R$3:$R$7690,"=" &amp;B251,'2way'!$Y$3:$Y$7690,"&lt;&gt;P")</f>
        <v>800</v>
      </c>
      <c r="J251">
        <f>SUMIFS('2way'!$AF$3:$AF$7690,'2way'!$Q$3:$Q$7690,"="&amp;B251,'2way'!$Y$3:$Y$7690,"&lt;&gt;P") + SUMIFS('2way'!$AF$3:$AF$7690,'2way'!$R$3:$R$7690,"="&amp;B251,'2way'!$Y$3:$Y$7690,"&lt;&gt;P")</f>
        <v>-562</v>
      </c>
      <c r="K251" s="79">
        <f t="shared" si="11"/>
        <v>-0.70250000000000001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800</v>
      </c>
      <c r="D252">
        <f>SUMIFS('2way'!$AB$3:$AB$7690,'2way'!$Q$3:$Q$7690,"="&amp;B252,'2way'!$Z$3:$Z$7690,"&lt;&gt;P") + SUMIFS('2way'!$AB$3:$AB$7690,'2way'!$R$3:$R$7690,"="&amp;B252,'2way'!$Z$3:$Z$7690,"&lt;&gt;P")</f>
        <v>255</v>
      </c>
      <c r="E252" s="79">
        <f t="shared" si="9"/>
        <v>0.31874999999999998</v>
      </c>
      <c r="F252">
        <f>SUMIFS('2way'!$Z$3:$Z$7690,'2way'!$Q$3:$Q$7690,"=" &amp;B252,'2way'!$Y$3:$Y$7690,"&lt;&gt;P") + SUMIFS('2way'!$Z$3:$Z$7690,'2way'!$R$3:$R$7690,"=" &amp;B252,'2way'!$Y$3:$Y$7690,"&lt;&gt;P")</f>
        <v>800</v>
      </c>
      <c r="G252">
        <f>SUMIFS('2way'!$AD$3:$AD$7690,'2way'!$Q$3:$Q$7690,"="&amp;B252,'2way'!$Y$3:$Y$7690,"&lt;&gt;P") + SUMIFS('2way'!$AD$3:$AD$7690,'2way'!$R$3:$R$7690,"="&amp;D252,'2way'!$Y$3:$Y$7690,"&lt;&gt;P")</f>
        <v>-400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800</v>
      </c>
      <c r="J252">
        <f>SUMIFS('2way'!$AF$3:$AF$7690,'2way'!$Q$3:$Q$7690,"="&amp;B252,'2way'!$Y$3:$Y$7690,"&lt;&gt;P") + SUMIFS('2way'!$AF$3:$AF$7690,'2way'!$R$3:$R$7690,"="&amp;B252,'2way'!$Y$3:$Y$7690,"&lt;&gt;P")</f>
        <v>-588</v>
      </c>
      <c r="K252" s="79">
        <f t="shared" si="11"/>
        <v>-0.73499999999999999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800</v>
      </c>
      <c r="D253">
        <f>SUMIFS('2way'!$AB$3:$AB$7690,'2way'!$Q$3:$Q$7690,"="&amp;B253,'2way'!$Z$3:$Z$7690,"&lt;&gt;P") + SUMIFS('2way'!$AB$3:$AB$7690,'2way'!$R$3:$R$7690,"="&amp;B253,'2way'!$Z$3:$Z$7690,"&lt;&gt;P")</f>
        <v>457</v>
      </c>
      <c r="E253" s="79">
        <f t="shared" si="9"/>
        <v>0.57125000000000004</v>
      </c>
      <c r="F253">
        <f>SUMIFS('2way'!$Z$3:$Z$7690,'2way'!$Q$3:$Q$7690,"=" &amp;B253,'2way'!$Y$3:$Y$7690,"&lt;&gt;P") + SUMIFS('2way'!$Z$3:$Z$7690,'2way'!$R$3:$R$7690,"=" &amp;B253,'2way'!$Y$3:$Y$7690,"&lt;&gt;P")</f>
        <v>800</v>
      </c>
      <c r="G253">
        <f>SUMIFS('2way'!$AD$3:$AD$7690,'2way'!$Q$3:$Q$7690,"="&amp;B253,'2way'!$Y$3:$Y$7690,"&lt;&gt;P") + SUMIFS('2way'!$AD$3:$AD$7690,'2way'!$R$3:$R$7690,"="&amp;D253,'2way'!$Y$3:$Y$7690,"&lt;&gt;P")</f>
        <v>-235</v>
      </c>
      <c r="H253" s="79">
        <f t="shared" si="10"/>
        <v>-0.29375000000000001</v>
      </c>
      <c r="I253">
        <f>SUMIFS('2way'!$Z$3:$Z$7690,'2way'!$Q$3:$Q$7690,"=" &amp;B253,'2way'!$Y$3:$Y$7690,"&lt;&gt;P") + SUMIFS('2way'!$Z$3:$Z$7690,'2way'!$R$3:$R$7690,"=" &amp;B253,'2way'!$Y$3:$Y$7690,"&lt;&gt;P")</f>
        <v>800</v>
      </c>
      <c r="J253">
        <f>SUMIFS('2way'!$AF$3:$AF$7690,'2way'!$Q$3:$Q$7690,"="&amp;B253,'2way'!$Y$3:$Y$7690,"&lt;&gt;P") + SUMIFS('2way'!$AF$3:$AF$7690,'2way'!$R$3:$R$7690,"="&amp;B253,'2way'!$Y$3:$Y$7690,"&lt;&gt;P")</f>
        <v>-349</v>
      </c>
      <c r="K253" s="79">
        <f t="shared" si="11"/>
        <v>-0.43625000000000003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800</v>
      </c>
      <c r="D254">
        <f>SUMIFS('2way'!$AB$3:$AB$7690,'2way'!$Q$3:$Q$7690,"="&amp;B254,'2way'!$Z$3:$Z$7690,"&lt;&gt;P") + SUMIFS('2way'!$AB$3:$AB$7690,'2way'!$R$3:$R$7690,"="&amp;B254,'2way'!$Z$3:$Z$7690,"&lt;&gt;P")</f>
        <v>227</v>
      </c>
      <c r="E254" s="79">
        <f t="shared" si="9"/>
        <v>0.28375</v>
      </c>
      <c r="F254">
        <f>SUMIFS('2way'!$Z$3:$Z$7690,'2way'!$Q$3:$Q$7690,"=" &amp;B254,'2way'!$Y$3:$Y$7690,"&lt;&gt;P") + SUMIFS('2way'!$Z$3:$Z$7690,'2way'!$R$3:$R$7690,"=" &amp;B254,'2way'!$Y$3:$Y$7690,"&lt;&gt;P")</f>
        <v>800</v>
      </c>
      <c r="G254">
        <f>SUMIFS('2way'!$AD$3:$AD$7690,'2way'!$Q$3:$Q$7690,"="&amp;B254,'2way'!$Y$3:$Y$7690,"&lt;&gt;P") + SUMIFS('2way'!$AD$3:$AD$7690,'2way'!$R$3:$R$7690,"="&amp;D254,'2way'!$Y$3:$Y$7690,"&lt;&gt;P")</f>
        <v>111</v>
      </c>
      <c r="H254" s="79">
        <f t="shared" si="10"/>
        <v>0.13875000000000001</v>
      </c>
      <c r="I254">
        <f>SUMIFS('2way'!$Z$3:$Z$7690,'2way'!$Q$3:$Q$7690,"=" &amp;B254,'2way'!$Y$3:$Y$7690,"&lt;&gt;P") + SUMIFS('2way'!$Z$3:$Z$7690,'2way'!$R$3:$R$7690,"=" &amp;B254,'2way'!$Y$3:$Y$7690,"&lt;&gt;P")</f>
        <v>800</v>
      </c>
      <c r="J254">
        <f>SUMIFS('2way'!$AF$3:$AF$7690,'2way'!$Q$3:$Q$7690,"="&amp;B254,'2way'!$Y$3:$Y$7690,"&lt;&gt;P") + SUMIFS('2way'!$AF$3:$AF$7690,'2way'!$R$3:$R$7690,"="&amp;B254,'2way'!$Y$3:$Y$7690,"&lt;&gt;P")</f>
        <v>-800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700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700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700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800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800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800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800</v>
      </c>
      <c r="D257">
        <f>SUMIFS('2way'!$AB$3:$AB$7690,'2way'!$Q$3:$Q$7690,"="&amp;B257,'2way'!$Z$3:$Z$7690,"&lt;&gt;P") + SUMIFS('2way'!$AB$3:$AB$7690,'2way'!$R$3:$R$7690,"="&amp;B257,'2way'!$Z$3:$Z$7690,"&lt;&gt;P")</f>
        <v>120</v>
      </c>
      <c r="E257" s="79">
        <f t="shared" si="9"/>
        <v>0.15</v>
      </c>
      <c r="F257">
        <f>SUMIFS('2way'!$Z$3:$Z$7690,'2way'!$Q$3:$Q$7690,"=" &amp;B257,'2way'!$Y$3:$Y$7690,"&lt;&gt;P") + SUMIFS('2way'!$Z$3:$Z$7690,'2way'!$R$3:$R$7690,"=" &amp;B257,'2way'!$Y$3:$Y$7690,"&lt;&gt;P")</f>
        <v>800</v>
      </c>
      <c r="G257">
        <f>SUMIFS('2way'!$AD$3:$AD$7690,'2way'!$Q$3:$Q$7690,"="&amp;B257,'2way'!$Y$3:$Y$7690,"&lt;&gt;P") + SUMIFS('2way'!$AD$3:$AD$7690,'2way'!$R$3:$R$7690,"="&amp;D257,'2way'!$Y$3:$Y$7690,"&lt;&gt;P")</f>
        <v>-298</v>
      </c>
      <c r="H257" s="79">
        <f t="shared" si="10"/>
        <v>-0.3725</v>
      </c>
      <c r="I257">
        <f>SUMIFS('2way'!$Z$3:$Z$7690,'2way'!$Q$3:$Q$7690,"=" &amp;B257,'2way'!$Y$3:$Y$7690,"&lt;&gt;P") + SUMIFS('2way'!$Z$3:$Z$7690,'2way'!$R$3:$R$7690,"=" &amp;B257,'2way'!$Y$3:$Y$7690,"&lt;&gt;P")</f>
        <v>800</v>
      </c>
      <c r="J257">
        <f>SUMIFS('2way'!$AF$3:$AF$7690,'2way'!$Q$3:$Q$7690,"="&amp;B257,'2way'!$Y$3:$Y$7690,"&lt;&gt;P") + SUMIFS('2way'!$AF$3:$AF$7690,'2way'!$R$3:$R$7690,"="&amp;B257,'2way'!$Y$3:$Y$7690,"&lt;&gt;P")</f>
        <v>81</v>
      </c>
      <c r="K257" s="79">
        <f t="shared" si="11"/>
        <v>0.10125000000000001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800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800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800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800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800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800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800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800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800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800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800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800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800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800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800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800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800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800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800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800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800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700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700</v>
      </c>
      <c r="G265">
        <f>SUMIFS('2way'!$AD$3:$AD$7690,'2way'!$Q$3:$Q$7690,"="&amp;B265,'2way'!$Y$3:$Y$7690,"&lt;&gt;P") + SUMIFS('2way'!$AD$3:$AD$7690,'2way'!$R$3:$R$7690,"="&amp;D265,'2way'!$Y$3:$Y$7690,"&lt;&gt;P")</f>
        <v>240</v>
      </c>
      <c r="H265" s="79">
        <f t="shared" si="13"/>
        <v>0.34285714285714286</v>
      </c>
      <c r="I265">
        <f>SUMIFS('2way'!$Z$3:$Z$7690,'2way'!$Q$3:$Q$7690,"=" &amp;B265,'2way'!$Y$3:$Y$7690,"&lt;&gt;P") + SUMIFS('2way'!$Z$3:$Z$7690,'2way'!$R$3:$R$7690,"=" &amp;B265,'2way'!$Y$3:$Y$7690,"&lt;&gt;P")</f>
        <v>700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800</v>
      </c>
      <c r="D266">
        <f>SUMIFS('2way'!$AB$3:$AB$7690,'2way'!$Q$3:$Q$7690,"="&amp;B266,'2way'!$Z$3:$Z$7690,"&lt;&gt;P") + SUMIFS('2way'!$AB$3:$AB$7690,'2way'!$R$3:$R$7690,"="&amp;B266,'2way'!$Z$3:$Z$7690,"&lt;&gt;P")</f>
        <v>394</v>
      </c>
      <c r="E266" s="79">
        <f t="shared" si="12"/>
        <v>0.49249999999999999</v>
      </c>
      <c r="F266">
        <f>SUMIFS('2way'!$Z$3:$Z$7690,'2way'!$Q$3:$Q$7690,"=" &amp;B266,'2way'!$Y$3:$Y$7690,"&lt;&gt;P") + SUMIFS('2way'!$Z$3:$Z$7690,'2way'!$R$3:$R$7690,"=" &amp;B266,'2way'!$Y$3:$Y$7690,"&lt;&gt;P")</f>
        <v>800</v>
      </c>
      <c r="G266">
        <f>SUMIFS('2way'!$AD$3:$AD$7690,'2way'!$Q$3:$Q$7690,"="&amp;B266,'2way'!$Y$3:$Y$7690,"&lt;&gt;P") + SUMIFS('2way'!$AD$3:$AD$7690,'2way'!$R$3:$R$7690,"="&amp;D266,'2way'!$Y$3:$Y$7690,"&lt;&gt;P")</f>
        <v>-190</v>
      </c>
      <c r="H266" s="79">
        <f t="shared" si="13"/>
        <v>-0.23749999999999999</v>
      </c>
      <c r="I266">
        <f>SUMIFS('2way'!$Z$3:$Z$7690,'2way'!$Q$3:$Q$7690,"=" &amp;B266,'2way'!$Y$3:$Y$7690,"&lt;&gt;P") + SUMIFS('2way'!$Z$3:$Z$7690,'2way'!$R$3:$R$7690,"=" &amp;B266,'2way'!$Y$3:$Y$7690,"&lt;&gt;P")</f>
        <v>800</v>
      </c>
      <c r="J266">
        <f>SUMIFS('2way'!$AF$3:$AF$7690,'2way'!$Q$3:$Q$7690,"="&amp;B266,'2way'!$Y$3:$Y$7690,"&lt;&gt;P") + SUMIFS('2way'!$AF$3:$AF$7690,'2way'!$R$3:$R$7690,"="&amp;B266,'2way'!$Y$3:$Y$7690,"&lt;&gt;P")</f>
        <v>-115</v>
      </c>
      <c r="K266" s="79">
        <f t="shared" si="14"/>
        <v>-0.14374999999999999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800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800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800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800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800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800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800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800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800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800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800</v>
      </c>
      <c r="G270">
        <f>SUMIFS('2way'!$AD$3:$AD$7690,'2way'!$Q$3:$Q$7690,"="&amp;B270,'2way'!$Y$3:$Y$7690,"&lt;&gt;P") + SUMIFS('2way'!$AD$3:$AD$7690,'2way'!$R$3:$R$7690,"="&amp;D270,'2way'!$Y$3:$Y$7690,"&lt;&gt;P")</f>
        <v>-400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800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800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800</v>
      </c>
      <c r="G271">
        <f>SUMIFS('2way'!$AD$3:$AD$7690,'2way'!$Q$3:$Q$7690,"="&amp;B271,'2way'!$Y$3:$Y$7690,"&lt;&gt;P") + SUMIFS('2way'!$AD$3:$AD$7690,'2way'!$R$3:$R$7690,"="&amp;D271,'2way'!$Y$3:$Y$7690,"&lt;&gt;P")</f>
        <v>16</v>
      </c>
      <c r="H271" s="79">
        <f t="shared" si="13"/>
        <v>0.02</v>
      </c>
      <c r="I271">
        <f>SUMIFS('2way'!$Z$3:$Z$7690,'2way'!$Q$3:$Q$7690,"=" &amp;B271,'2way'!$Y$3:$Y$7690,"&lt;&gt;P") + SUMIFS('2way'!$Z$3:$Z$7690,'2way'!$R$3:$R$7690,"=" &amp;B271,'2way'!$Y$3:$Y$7690,"&lt;&gt;P")</f>
        <v>800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800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800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800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800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800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800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800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800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800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800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800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800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800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800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800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800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800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800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800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800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800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800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800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800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800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800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800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800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800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800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800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800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800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800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800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800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800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800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800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800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800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800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800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800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800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800</v>
      </c>
      <c r="D287">
        <f>SUMIFS('2way'!$AB$3:$AB$7690,'2way'!$Q$3:$Q$7690,"="&amp;B287,'2way'!$Z$3:$Z$7690,"&lt;&gt;P") + SUMIFS('2way'!$AB$3:$AB$7690,'2way'!$R$3:$R$7690,"="&amp;B287,'2way'!$Z$3:$Z$7690,"&lt;&gt;P")</f>
        <v>150</v>
      </c>
      <c r="E287" s="79">
        <f t="shared" si="12"/>
        <v>0.1875</v>
      </c>
      <c r="F287">
        <f>SUMIFS('2way'!$Z$3:$Z$7690,'2way'!$Q$3:$Q$7690,"=" &amp;B287,'2way'!$Y$3:$Y$7690,"&lt;&gt;P") + SUMIFS('2way'!$Z$3:$Z$7690,'2way'!$R$3:$R$7690,"=" &amp;B287,'2way'!$Y$3:$Y$7690,"&lt;&gt;P")</f>
        <v>800</v>
      </c>
      <c r="G287">
        <f>SUMIFS('2way'!$AD$3:$AD$7690,'2way'!$Q$3:$Q$7690,"="&amp;B287,'2way'!$Y$3:$Y$7690,"&lt;&gt;P") + SUMIFS('2way'!$AD$3:$AD$7690,'2way'!$R$3:$R$7690,"="&amp;D287,'2way'!$Y$3:$Y$7690,"&lt;&gt;P")</f>
        <v>-55</v>
      </c>
      <c r="H287" s="79">
        <f t="shared" si="13"/>
        <v>-6.8750000000000006E-2</v>
      </c>
      <c r="I287">
        <f>SUMIFS('2way'!$Z$3:$Z$7690,'2way'!$Q$3:$Q$7690,"=" &amp;B287,'2way'!$Y$3:$Y$7690,"&lt;&gt;P") + SUMIFS('2way'!$Z$3:$Z$7690,'2way'!$R$3:$R$7690,"=" &amp;B287,'2way'!$Y$3:$Y$7690,"&lt;&gt;P")</f>
        <v>800</v>
      </c>
      <c r="J287">
        <f>SUMIFS('2way'!$AF$3:$AF$7690,'2way'!$Q$3:$Q$7690,"="&amp;B287,'2way'!$Y$3:$Y$7690,"&lt;&gt;P") + SUMIFS('2way'!$AF$3:$AF$7690,'2way'!$R$3:$R$7690,"="&amp;B287,'2way'!$Y$3:$Y$7690,"&lt;&gt;P")</f>
        <v>-45</v>
      </c>
      <c r="K287" s="79">
        <f t="shared" si="14"/>
        <v>-5.6250000000000001E-2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800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800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800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800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800</v>
      </c>
      <c r="G289">
        <f>SUMIFS('2way'!$AD$3:$AD$7690,'2way'!$Q$3:$Q$7690,"="&amp;B289,'2way'!$Y$3:$Y$7690,"&lt;&gt;P") + SUMIFS('2way'!$AD$3:$AD$7690,'2way'!$R$3:$R$7690,"="&amp;D289,'2way'!$Y$3:$Y$7690,"&lt;&gt;P")</f>
        <v>-229</v>
      </c>
      <c r="H289" s="79">
        <f t="shared" si="13"/>
        <v>-0.28625</v>
      </c>
      <c r="I289">
        <f>SUMIFS('2way'!$Z$3:$Z$7690,'2way'!$Q$3:$Q$7690,"=" &amp;B289,'2way'!$Y$3:$Y$7690,"&lt;&gt;P") + SUMIFS('2way'!$Z$3:$Z$7690,'2way'!$R$3:$R$7690,"=" &amp;B289,'2way'!$Y$3:$Y$7690,"&lt;&gt;P")</f>
        <v>800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800</v>
      </c>
      <c r="D290">
        <f>SUMIFS('2way'!$AB$3:$AB$7690,'2way'!$Q$3:$Q$7690,"="&amp;B290,'2way'!$Z$3:$Z$7690,"&lt;&gt;P") + SUMIFS('2way'!$AB$3:$AB$7690,'2way'!$R$3:$R$7690,"="&amp;B290,'2way'!$Z$3:$Z$7690,"&lt;&gt;P")</f>
        <v>-636</v>
      </c>
      <c r="E290" s="79">
        <f t="shared" si="12"/>
        <v>-0.79500000000000004</v>
      </c>
      <c r="F290">
        <f>SUMIFS('2way'!$Z$3:$Z$7690,'2way'!$Q$3:$Q$7690,"=" &amp;B290,'2way'!$Y$3:$Y$7690,"&lt;&gt;P") + SUMIFS('2way'!$Z$3:$Z$7690,'2way'!$R$3:$R$7690,"=" &amp;B290,'2way'!$Y$3:$Y$7690,"&lt;&gt;P")</f>
        <v>800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800</v>
      </c>
      <c r="J290">
        <f>SUMIFS('2way'!$AF$3:$AF$7690,'2way'!$Q$3:$Q$7690,"="&amp;B290,'2way'!$Y$3:$Y$7690,"&lt;&gt;P") + SUMIFS('2way'!$AF$3:$AF$7690,'2way'!$R$3:$R$7690,"="&amp;B290,'2way'!$Y$3:$Y$7690,"&lt;&gt;P")</f>
        <v>-133</v>
      </c>
      <c r="K290" s="79">
        <f t="shared" si="14"/>
        <v>-0.16625000000000001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800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800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800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800</v>
      </c>
      <c r="D292">
        <f>SUMIFS('2way'!$AB$3:$AB$7690,'2way'!$Q$3:$Q$7690,"="&amp;B292,'2way'!$Z$3:$Z$7690,"&lt;&gt;P") + SUMIFS('2way'!$AB$3:$AB$7690,'2way'!$R$3:$R$7690,"="&amp;B292,'2way'!$Z$3:$Z$7690,"&lt;&gt;P")</f>
        <v>354</v>
      </c>
      <c r="E292" s="79">
        <f t="shared" si="12"/>
        <v>0.4425</v>
      </c>
      <c r="F292">
        <f>SUMIFS('2way'!$Z$3:$Z$7690,'2way'!$Q$3:$Q$7690,"=" &amp;B292,'2way'!$Y$3:$Y$7690,"&lt;&gt;P") + SUMIFS('2way'!$Z$3:$Z$7690,'2way'!$R$3:$R$7690,"=" &amp;B292,'2way'!$Y$3:$Y$7690,"&lt;&gt;P")</f>
        <v>800</v>
      </c>
      <c r="G292">
        <f>SUMIFS('2way'!$AD$3:$AD$7690,'2way'!$Q$3:$Q$7690,"="&amp;B292,'2way'!$Y$3:$Y$7690,"&lt;&gt;P") + SUMIFS('2way'!$AD$3:$AD$7690,'2way'!$R$3:$R$7690,"="&amp;D292,'2way'!$Y$3:$Y$7690,"&lt;&gt;P")</f>
        <v>-400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800</v>
      </c>
      <c r="J292">
        <f>SUMIFS('2way'!$AF$3:$AF$7690,'2way'!$Q$3:$Q$7690,"="&amp;B292,'2way'!$Y$3:$Y$7690,"&lt;&gt;P") + SUMIFS('2way'!$AF$3:$AF$7690,'2way'!$R$3:$R$7690,"="&amp;B292,'2way'!$Y$3:$Y$7690,"&lt;&gt;P")</f>
        <v>354</v>
      </c>
      <c r="K292" s="79">
        <f t="shared" si="14"/>
        <v>0.4425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900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900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900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900</v>
      </c>
      <c r="D294">
        <f>SUMIFS('2way'!$AB$3:$AB$7690,'2way'!$Q$3:$Q$7690,"="&amp;B294,'2way'!$Z$3:$Z$7690,"&lt;&gt;P") + SUMIFS('2way'!$AB$3:$AB$7690,'2way'!$R$3:$R$7690,"="&amp;B294,'2way'!$Z$3:$Z$7690,"&lt;&gt;P")</f>
        <v>-293</v>
      </c>
      <c r="E294" s="79">
        <f t="shared" si="12"/>
        <v>-0.32555555555555554</v>
      </c>
      <c r="F294">
        <f>SUMIFS('2way'!$Z$3:$Z$7690,'2way'!$Q$3:$Q$7690,"=" &amp;B294,'2way'!$Y$3:$Y$7690,"&lt;&gt;P") + SUMIFS('2way'!$Z$3:$Z$7690,'2way'!$R$3:$R$7690,"=" &amp;B294,'2way'!$Y$3:$Y$7690,"&lt;&gt;P")</f>
        <v>900</v>
      </c>
      <c r="G294">
        <f>SUMIFS('2way'!$AD$3:$AD$7690,'2way'!$Q$3:$Q$7690,"="&amp;B294,'2way'!$Y$3:$Y$7690,"&lt;&gt;P") + SUMIFS('2way'!$AD$3:$AD$7690,'2way'!$R$3:$R$7690,"="&amp;D294,'2way'!$Y$3:$Y$7690,"&lt;&gt;P")</f>
        <v>-56</v>
      </c>
      <c r="H294" s="79">
        <f t="shared" si="13"/>
        <v>-6.222222222222222E-2</v>
      </c>
      <c r="I294">
        <f>SUMIFS('2way'!$Z$3:$Z$7690,'2way'!$Q$3:$Q$7690,"=" &amp;B294,'2way'!$Y$3:$Y$7690,"&lt;&gt;P") + SUMIFS('2way'!$Z$3:$Z$7690,'2way'!$R$3:$R$7690,"=" &amp;B294,'2way'!$Y$3:$Y$7690,"&lt;&gt;P")</f>
        <v>900</v>
      </c>
      <c r="J294">
        <f>SUMIFS('2way'!$AF$3:$AF$7690,'2way'!$Q$3:$Q$7690,"="&amp;B294,'2way'!$Y$3:$Y$7690,"&lt;&gt;P") + SUMIFS('2way'!$AF$3:$AF$7690,'2way'!$R$3:$R$7690,"="&amp;B294,'2way'!$Y$3:$Y$7690,"&lt;&gt;P")</f>
        <v>-459</v>
      </c>
      <c r="K294" s="79">
        <f t="shared" si="14"/>
        <v>-0.51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800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800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800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800</v>
      </c>
      <c r="D296">
        <f>SUMIFS('2way'!$AB$3:$AB$7690,'2way'!$Q$3:$Q$7690,"="&amp;B296,'2way'!$Z$3:$Z$7690,"&lt;&gt;P") + SUMIFS('2way'!$AB$3:$AB$7690,'2way'!$R$3:$R$7690,"="&amp;B296,'2way'!$Z$3:$Z$7690,"&lt;&gt;P")</f>
        <v>100</v>
      </c>
      <c r="E296" s="79">
        <f t="shared" si="12"/>
        <v>0.125</v>
      </c>
      <c r="F296">
        <f>SUMIFS('2way'!$Z$3:$Z$7690,'2way'!$Q$3:$Q$7690,"=" &amp;B296,'2way'!$Y$3:$Y$7690,"&lt;&gt;P") + SUMIFS('2way'!$Z$3:$Z$7690,'2way'!$R$3:$R$7690,"=" &amp;B296,'2way'!$Y$3:$Y$7690,"&lt;&gt;P")</f>
        <v>800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0.20125000000000001</v>
      </c>
      <c r="I296">
        <f>SUMIFS('2way'!$Z$3:$Z$7690,'2way'!$Q$3:$Q$7690,"=" &amp;B296,'2way'!$Y$3:$Y$7690,"&lt;&gt;P") + SUMIFS('2way'!$Z$3:$Z$7690,'2way'!$R$3:$R$7690,"=" &amp;B296,'2way'!$Y$3:$Y$7690,"&lt;&gt;P")</f>
        <v>800</v>
      </c>
      <c r="J296">
        <f>SUMIFS('2way'!$AF$3:$AF$7690,'2way'!$Q$3:$Q$7690,"="&amp;B296,'2way'!$Y$3:$Y$7690,"&lt;&gt;P") + SUMIFS('2way'!$AF$3:$AF$7690,'2way'!$R$3:$R$7690,"="&amp;B296,'2way'!$Y$3:$Y$7690,"&lt;&gt;P")</f>
        <v>-577</v>
      </c>
      <c r="K296" s="79">
        <f t="shared" si="14"/>
        <v>-0.72124999999999995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900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900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900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900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900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900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900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900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-7.8888888888888883E-2</v>
      </c>
      <c r="I299">
        <f>SUMIFS('2way'!$Z$3:$Z$7690,'2way'!$Q$3:$Q$7690,"=" &amp;B299,'2way'!$Y$3:$Y$7690,"&lt;&gt;P") + SUMIFS('2way'!$Z$3:$Z$7690,'2way'!$R$3:$R$7690,"=" &amp;B299,'2way'!$Y$3:$Y$7690,"&lt;&gt;P")</f>
        <v>900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900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900</v>
      </c>
      <c r="G300">
        <f>SUMIFS('2way'!$AD$3:$AD$7690,'2way'!$Q$3:$Q$7690,"="&amp;B300,'2way'!$Y$3:$Y$7690,"&lt;&gt;P") + SUMIFS('2way'!$AD$3:$AD$7690,'2way'!$R$3:$R$7690,"="&amp;D300,'2way'!$Y$3:$Y$7690,"&lt;&gt;P")</f>
        <v>-400</v>
      </c>
      <c r="H300" s="79">
        <f t="shared" si="13"/>
        <v>-0.44444444444444442</v>
      </c>
      <c r="I300">
        <f>SUMIFS('2way'!$Z$3:$Z$7690,'2way'!$Q$3:$Q$7690,"=" &amp;B300,'2way'!$Y$3:$Y$7690,"&lt;&gt;P") + SUMIFS('2way'!$Z$3:$Z$7690,'2way'!$R$3:$R$7690,"=" &amp;B300,'2way'!$Y$3:$Y$7690,"&lt;&gt;P")</f>
        <v>900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900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900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0.13111111111111112</v>
      </c>
      <c r="I301">
        <f>SUMIFS('2way'!$Z$3:$Z$7690,'2way'!$Q$3:$Q$7690,"=" &amp;B301,'2way'!$Y$3:$Y$7690,"&lt;&gt;P") + SUMIFS('2way'!$Z$3:$Z$7690,'2way'!$R$3:$R$7690,"=" &amp;B301,'2way'!$Y$3:$Y$7690,"&lt;&gt;P")</f>
        <v>900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900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900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900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900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900</v>
      </c>
      <c r="G303">
        <f>SUMIFS('2way'!$AD$3:$AD$7690,'2way'!$Q$3:$Q$7690,"="&amp;B303,'2way'!$Y$3:$Y$7690,"&lt;&gt;P") + SUMIFS('2way'!$AD$3:$AD$7690,'2way'!$R$3:$R$7690,"="&amp;D303,'2way'!$Y$3:$Y$7690,"&lt;&gt;P")</f>
        <v>-500</v>
      </c>
      <c r="H303" s="79">
        <f t="shared" si="13"/>
        <v>-0.55555555555555558</v>
      </c>
      <c r="I303">
        <f>SUMIFS('2way'!$Z$3:$Z$7690,'2way'!$Q$3:$Q$7690,"=" &amp;B303,'2way'!$Y$3:$Y$7690,"&lt;&gt;P") + SUMIFS('2way'!$Z$3:$Z$7690,'2way'!$R$3:$R$7690,"=" &amp;B303,'2way'!$Y$3:$Y$7690,"&lt;&gt;P")</f>
        <v>900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900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900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900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900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900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900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900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900</v>
      </c>
      <c r="G306">
        <f>SUMIFS('2way'!$AD$3:$AD$7690,'2way'!$Q$3:$Q$7690,"="&amp;B306,'2way'!$Y$3:$Y$7690,"&lt;&gt;P") + SUMIFS('2way'!$AD$3:$AD$7690,'2way'!$R$3:$R$7690,"="&amp;D306,'2way'!$Y$3:$Y$7690,"&lt;&gt;P")</f>
        <v>-400</v>
      </c>
      <c r="H306" s="79">
        <f t="shared" si="13"/>
        <v>-0.44444444444444442</v>
      </c>
      <c r="I306">
        <f>SUMIFS('2way'!$Z$3:$Z$7690,'2way'!$Q$3:$Q$7690,"=" &amp;B306,'2way'!$Y$3:$Y$7690,"&lt;&gt;P") + SUMIFS('2way'!$Z$3:$Z$7690,'2way'!$R$3:$R$7690,"=" &amp;B306,'2way'!$Y$3:$Y$7690,"&lt;&gt;P")</f>
        <v>900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900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900</v>
      </c>
      <c r="G307">
        <f>SUMIFS('2way'!$AD$3:$AD$7690,'2way'!$Q$3:$Q$7690,"="&amp;B307,'2way'!$Y$3:$Y$7690,"&lt;&gt;P") + SUMIFS('2way'!$AD$3:$AD$7690,'2way'!$R$3:$R$7690,"="&amp;D307,'2way'!$Y$3:$Y$7690,"&lt;&gt;P")</f>
        <v>-233</v>
      </c>
      <c r="H307" s="79">
        <f t="shared" si="13"/>
        <v>-0.25888888888888889</v>
      </c>
      <c r="I307">
        <f>SUMIFS('2way'!$Z$3:$Z$7690,'2way'!$Q$3:$Q$7690,"=" &amp;B307,'2way'!$Y$3:$Y$7690,"&lt;&gt;P") + SUMIFS('2way'!$Z$3:$Z$7690,'2way'!$R$3:$R$7690,"=" &amp;B307,'2way'!$Y$3:$Y$7690,"&lt;&gt;P")</f>
        <v>900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800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800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800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900</v>
      </c>
      <c r="D309">
        <f>SUMIFS('2way'!$AB$3:$AB$7690,'2way'!$Q$3:$Q$7690,"="&amp;B309,'2way'!$Z$3:$Z$7690,"&lt;&gt;P") + SUMIFS('2way'!$AB$3:$AB$7690,'2way'!$R$3:$R$7690,"="&amp;B309,'2way'!$Z$3:$Z$7690,"&lt;&gt;P")</f>
        <v>309.99999999999994</v>
      </c>
      <c r="E309" s="79">
        <f t="shared" si="12"/>
        <v>0.34444444444444439</v>
      </c>
      <c r="F309">
        <f>SUMIFS('2way'!$Z$3:$Z$7690,'2way'!$Q$3:$Q$7690,"=" &amp;B309,'2way'!$Y$3:$Y$7690,"&lt;&gt;P") + SUMIFS('2way'!$Z$3:$Z$7690,'2way'!$R$3:$R$7690,"=" &amp;B309,'2way'!$Y$3:$Y$7690,"&lt;&gt;P")</f>
        <v>900</v>
      </c>
      <c r="G309">
        <f>SUMIFS('2way'!$AD$3:$AD$7690,'2way'!$Q$3:$Q$7690,"="&amp;B309,'2way'!$Y$3:$Y$7690,"&lt;&gt;P") + SUMIFS('2way'!$AD$3:$AD$7690,'2way'!$R$3:$R$7690,"="&amp;D309,'2way'!$Y$3:$Y$7690,"&lt;&gt;P")</f>
        <v>98</v>
      </c>
      <c r="H309" s="79">
        <f t="shared" si="13"/>
        <v>0.10888888888888888</v>
      </c>
      <c r="I309">
        <f>SUMIFS('2way'!$Z$3:$Z$7690,'2way'!$Q$3:$Q$7690,"=" &amp;B309,'2way'!$Y$3:$Y$7690,"&lt;&gt;P") + SUMIFS('2way'!$Z$3:$Z$7690,'2way'!$R$3:$R$7690,"=" &amp;B309,'2way'!$Y$3:$Y$7690,"&lt;&gt;P")</f>
        <v>900</v>
      </c>
      <c r="J309">
        <f>SUMIFS('2way'!$AF$3:$AF$7690,'2way'!$Q$3:$Q$7690,"="&amp;B309,'2way'!$Y$3:$Y$7690,"&lt;&gt;P") + SUMIFS('2way'!$AF$3:$AF$7690,'2way'!$R$3:$R$7690,"="&amp;B309,'2way'!$Y$3:$Y$7690,"&lt;&gt;P")</f>
        <v>-490.00000000000006</v>
      </c>
      <c r="K309" s="79">
        <f t="shared" si="14"/>
        <v>-0.54444444444444451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800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800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800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1100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1100</v>
      </c>
      <c r="G311">
        <f>SUMIFS('2way'!$AD$3:$AD$7690,'2way'!$Q$3:$Q$7690,"="&amp;B311,'2way'!$Y$3:$Y$7690,"&lt;&gt;P") + SUMIFS('2way'!$AD$3:$AD$7690,'2way'!$R$3:$R$7690,"="&amp;D311,'2way'!$Y$3:$Y$7690,"&lt;&gt;P")</f>
        <v>-254</v>
      </c>
      <c r="H311" s="79">
        <f t="shared" si="13"/>
        <v>-0.2309090909090909</v>
      </c>
      <c r="I311">
        <f>SUMIFS('2way'!$Z$3:$Z$7690,'2way'!$Q$3:$Q$7690,"=" &amp;B311,'2way'!$Y$3:$Y$7690,"&lt;&gt;P") + SUMIFS('2way'!$Z$3:$Z$7690,'2way'!$R$3:$R$7690,"=" &amp;B311,'2way'!$Y$3:$Y$7690,"&lt;&gt;P")</f>
        <v>1100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1100</v>
      </c>
      <c r="D312">
        <f>SUMIFS('2way'!$AB$3:$AB$7690,'2way'!$Q$3:$Q$7690,"="&amp;B312,'2way'!$Z$3:$Z$7690,"&lt;&gt;P") + SUMIFS('2way'!$AB$3:$AB$7690,'2way'!$R$3:$R$7690,"="&amp;B312,'2way'!$Z$3:$Z$7690,"&lt;&gt;P")</f>
        <v>-641</v>
      </c>
      <c r="E312" s="79">
        <f t="shared" si="12"/>
        <v>-0.58272727272727276</v>
      </c>
      <c r="F312">
        <f>SUMIFS('2way'!$Z$3:$Z$7690,'2way'!$Q$3:$Q$7690,"=" &amp;B312,'2way'!$Y$3:$Y$7690,"&lt;&gt;P") + SUMIFS('2way'!$Z$3:$Z$7690,'2way'!$R$3:$R$7690,"=" &amp;B312,'2way'!$Y$3:$Y$7690,"&lt;&gt;P")</f>
        <v>1100</v>
      </c>
      <c r="G312">
        <f>SUMIFS('2way'!$AD$3:$AD$7690,'2way'!$Q$3:$Q$7690,"="&amp;B312,'2way'!$Y$3:$Y$7690,"&lt;&gt;P") + SUMIFS('2way'!$AD$3:$AD$7690,'2way'!$R$3:$R$7690,"="&amp;D312,'2way'!$Y$3:$Y$7690,"&lt;&gt;P")</f>
        <v>-500</v>
      </c>
      <c r="H312" s="79">
        <f t="shared" si="13"/>
        <v>-0.45454545454545453</v>
      </c>
      <c r="I312">
        <f>SUMIFS('2way'!$Z$3:$Z$7690,'2way'!$Q$3:$Q$7690,"=" &amp;B312,'2way'!$Y$3:$Y$7690,"&lt;&gt;P") + SUMIFS('2way'!$Z$3:$Z$7690,'2way'!$R$3:$R$7690,"=" &amp;B312,'2way'!$Y$3:$Y$7690,"&lt;&gt;P")</f>
        <v>1100</v>
      </c>
      <c r="J312">
        <f>SUMIFS('2way'!$AF$3:$AF$7690,'2way'!$Q$3:$Q$7690,"="&amp;B312,'2way'!$Y$3:$Y$7690,"&lt;&gt;P") + SUMIFS('2way'!$AF$3:$AF$7690,'2way'!$R$3:$R$7690,"="&amp;B312,'2way'!$Y$3:$Y$7690,"&lt;&gt;P")</f>
        <v>-1100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1100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1100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1100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1100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1100</v>
      </c>
      <c r="G314">
        <f>SUMIFS('2way'!$AD$3:$AD$7690,'2way'!$Q$3:$Q$7690,"="&amp;B314,'2way'!$Y$3:$Y$7690,"&lt;&gt;P") + SUMIFS('2way'!$AD$3:$AD$7690,'2way'!$R$3:$R$7690,"="&amp;D314,'2way'!$Y$3:$Y$7690,"&lt;&gt;P")</f>
        <v>-87</v>
      </c>
      <c r="H314" s="79">
        <f t="shared" si="13"/>
        <v>-7.9090909090909087E-2</v>
      </c>
      <c r="I314">
        <f>SUMIFS('2way'!$Z$3:$Z$7690,'2way'!$Q$3:$Q$7690,"=" &amp;B314,'2way'!$Y$3:$Y$7690,"&lt;&gt;P") + SUMIFS('2way'!$Z$3:$Z$7690,'2way'!$R$3:$R$7690,"=" &amp;B314,'2way'!$Y$3:$Y$7690,"&lt;&gt;P")</f>
        <v>1100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1100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1100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1100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1100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1100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-0.41363636363636364</v>
      </c>
      <c r="I316">
        <f>SUMIFS('2way'!$Z$3:$Z$7690,'2way'!$Q$3:$Q$7690,"=" &amp;B316,'2way'!$Y$3:$Y$7690,"&lt;&gt;P") + SUMIFS('2way'!$Z$3:$Z$7690,'2way'!$R$3:$R$7690,"=" &amp;B316,'2way'!$Y$3:$Y$7690,"&lt;&gt;P")</f>
        <v>1100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1100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1100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1100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1100</v>
      </c>
      <c r="D318">
        <f>SUMIFS('2way'!$AB$3:$AB$7690,'2way'!$Q$3:$Q$7690,"="&amp;B318,'2way'!$Z$3:$Z$7690,"&lt;&gt;P") + SUMIFS('2way'!$AB$3:$AB$7690,'2way'!$R$3:$R$7690,"="&amp;B318,'2way'!$Z$3:$Z$7690,"&lt;&gt;P")</f>
        <v>41</v>
      </c>
      <c r="E318" s="79">
        <f t="shared" si="12"/>
        <v>3.727272727272727E-2</v>
      </c>
      <c r="F318">
        <f>SUMIFS('2way'!$Z$3:$Z$7690,'2way'!$Q$3:$Q$7690,"=" &amp;B318,'2way'!$Y$3:$Y$7690,"&lt;&gt;P") + SUMIFS('2way'!$Z$3:$Z$7690,'2way'!$R$3:$R$7690,"=" &amp;B318,'2way'!$Y$3:$Y$7690,"&lt;&gt;P")</f>
        <v>1100</v>
      </c>
      <c r="G318">
        <f>SUMIFS('2way'!$AD$3:$AD$7690,'2way'!$Q$3:$Q$7690,"="&amp;B318,'2way'!$Y$3:$Y$7690,"&lt;&gt;P") + SUMIFS('2way'!$AD$3:$AD$7690,'2way'!$R$3:$R$7690,"="&amp;D318,'2way'!$Y$3:$Y$7690,"&lt;&gt;P")</f>
        <v>-419</v>
      </c>
      <c r="H318" s="79">
        <f t="shared" si="13"/>
        <v>-0.38090909090909092</v>
      </c>
      <c r="I318">
        <f>SUMIFS('2way'!$Z$3:$Z$7690,'2way'!$Q$3:$Q$7690,"=" &amp;B318,'2way'!$Y$3:$Y$7690,"&lt;&gt;P") + SUMIFS('2way'!$Z$3:$Z$7690,'2way'!$R$3:$R$7690,"=" &amp;B318,'2way'!$Y$3:$Y$7690,"&lt;&gt;P")</f>
        <v>1100</v>
      </c>
      <c r="J318">
        <f>SUMIFS('2way'!$AF$3:$AF$7690,'2way'!$Q$3:$Q$7690,"="&amp;B318,'2way'!$Y$3:$Y$7690,"&lt;&gt;P") + SUMIFS('2way'!$AF$3:$AF$7690,'2way'!$R$3:$R$7690,"="&amp;B318,'2way'!$Y$3:$Y$7690,"&lt;&gt;P")</f>
        <v>-505</v>
      </c>
      <c r="K318" s="79">
        <f t="shared" si="14"/>
        <v>-0.45909090909090911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1100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1100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1100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1100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1100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1100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1100</v>
      </c>
      <c r="D321">
        <f>SUMIFS('2way'!$AB$3:$AB$7690,'2way'!$Q$3:$Q$7690,"="&amp;B321,'2way'!$Z$3:$Z$7690,"&lt;&gt;P") + SUMIFS('2way'!$AB$3:$AB$7690,'2way'!$R$3:$R$7690,"="&amp;B321,'2way'!$Z$3:$Z$7690,"&lt;&gt;P")</f>
        <v>688.99999999999989</v>
      </c>
      <c r="E321" s="79">
        <f t="shared" si="12"/>
        <v>0.62636363636363623</v>
      </c>
      <c r="F321">
        <f>SUMIFS('2way'!$Z$3:$Z$7690,'2way'!$Q$3:$Q$7690,"=" &amp;B321,'2way'!$Y$3:$Y$7690,"&lt;&gt;P") + SUMIFS('2way'!$Z$3:$Z$7690,'2way'!$R$3:$R$7690,"=" &amp;B321,'2way'!$Y$3:$Y$7690,"&lt;&gt;P")</f>
        <v>1100</v>
      </c>
      <c r="G321">
        <f>SUMIFS('2way'!$AD$3:$AD$7690,'2way'!$Q$3:$Q$7690,"="&amp;B321,'2way'!$Y$3:$Y$7690,"&lt;&gt;P") + SUMIFS('2way'!$AD$3:$AD$7690,'2way'!$R$3:$R$7690,"="&amp;D321,'2way'!$Y$3:$Y$7690,"&lt;&gt;P")</f>
        <v>-600</v>
      </c>
      <c r="H321" s="79">
        <f t="shared" si="13"/>
        <v>-0.54545454545454541</v>
      </c>
      <c r="I321">
        <f>SUMIFS('2way'!$Z$3:$Z$7690,'2way'!$Q$3:$Q$7690,"=" &amp;B321,'2way'!$Y$3:$Y$7690,"&lt;&gt;P") + SUMIFS('2way'!$Z$3:$Z$7690,'2way'!$R$3:$R$7690,"=" &amp;B321,'2way'!$Y$3:$Y$7690,"&lt;&gt;P")</f>
        <v>1100</v>
      </c>
      <c r="J321">
        <f>SUMIFS('2way'!$AF$3:$AF$7690,'2way'!$Q$3:$Q$7690,"="&amp;B321,'2way'!$Y$3:$Y$7690,"&lt;&gt;P") + SUMIFS('2way'!$AF$3:$AF$7690,'2way'!$R$3:$R$7690,"="&amp;B321,'2way'!$Y$3:$Y$7690,"&lt;&gt;P")</f>
        <v>3.9999999999998863</v>
      </c>
      <c r="K321" s="79">
        <f t="shared" si="14"/>
        <v>3.6363636363635331E-3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1100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1100</v>
      </c>
      <c r="G322">
        <f>SUMIFS('2way'!$AD$3:$AD$7690,'2way'!$Q$3:$Q$7690,"="&amp;B322,'2way'!$Y$3:$Y$7690,"&lt;&gt;P") + SUMIFS('2way'!$AD$3:$AD$7690,'2way'!$R$3:$R$7690,"="&amp;D322,'2way'!$Y$3:$Y$7690,"&lt;&gt;P")</f>
        <v>-301</v>
      </c>
      <c r="H322" s="79">
        <f t="shared" si="13"/>
        <v>-0.27363636363636362</v>
      </c>
      <c r="I322">
        <f>SUMIFS('2way'!$Z$3:$Z$7690,'2way'!$Q$3:$Q$7690,"=" &amp;B322,'2way'!$Y$3:$Y$7690,"&lt;&gt;P") + SUMIFS('2way'!$Z$3:$Z$7690,'2way'!$R$3:$R$7690,"=" &amp;B322,'2way'!$Y$3:$Y$7690,"&lt;&gt;P")</f>
        <v>1100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1100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1100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1100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1100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1100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1100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1100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1100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1100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1100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1100</v>
      </c>
      <c r="G326">
        <f>SUMIFS('2way'!$AD$3:$AD$7690,'2way'!$Q$3:$Q$7690,"="&amp;B326,'2way'!$Y$3:$Y$7690,"&lt;&gt;P") + SUMIFS('2way'!$AD$3:$AD$7690,'2way'!$R$3:$R$7690,"="&amp;D326,'2way'!$Y$3:$Y$7690,"&lt;&gt;P")</f>
        <v>196</v>
      </c>
      <c r="H326" s="79">
        <f t="shared" si="16"/>
        <v>0.17818181818181819</v>
      </c>
      <c r="I326">
        <f>SUMIFS('2way'!$Z$3:$Z$7690,'2way'!$Q$3:$Q$7690,"=" &amp;B326,'2way'!$Y$3:$Y$7690,"&lt;&gt;P") + SUMIFS('2way'!$Z$3:$Z$7690,'2way'!$R$3:$R$7690,"=" &amp;B326,'2way'!$Y$3:$Y$7690,"&lt;&gt;P")</f>
        <v>1100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1100</v>
      </c>
      <c r="D327">
        <f>SUMIFS('2way'!$AB$3:$AB$7690,'2way'!$Q$3:$Q$7690,"="&amp;B327,'2way'!$Z$3:$Z$7690,"&lt;&gt;P") + SUMIFS('2way'!$AB$3:$AB$7690,'2way'!$R$3:$R$7690,"="&amp;B327,'2way'!$Z$3:$Z$7690,"&lt;&gt;P")</f>
        <v>128.99999999999997</v>
      </c>
      <c r="E327" s="79">
        <f t="shared" si="15"/>
        <v>0.11727272727272725</v>
      </c>
      <c r="F327">
        <f>SUMIFS('2way'!$Z$3:$Z$7690,'2way'!$Q$3:$Q$7690,"=" &amp;B327,'2way'!$Y$3:$Y$7690,"&lt;&gt;P") + SUMIFS('2way'!$Z$3:$Z$7690,'2way'!$R$3:$R$7690,"=" &amp;B327,'2way'!$Y$3:$Y$7690,"&lt;&gt;P")</f>
        <v>1100</v>
      </c>
      <c r="G327">
        <f>SUMIFS('2way'!$AD$3:$AD$7690,'2way'!$Q$3:$Q$7690,"="&amp;B327,'2way'!$Y$3:$Y$7690,"&lt;&gt;P") + SUMIFS('2way'!$AD$3:$AD$7690,'2way'!$R$3:$R$7690,"="&amp;D327,'2way'!$Y$3:$Y$7690,"&lt;&gt;P")</f>
        <v>-117</v>
      </c>
      <c r="H327" s="79">
        <f t="shared" si="16"/>
        <v>-0.10636363636363637</v>
      </c>
      <c r="I327">
        <f>SUMIFS('2way'!$Z$3:$Z$7690,'2way'!$Q$3:$Q$7690,"=" &amp;B327,'2way'!$Y$3:$Y$7690,"&lt;&gt;P") + SUMIFS('2way'!$Z$3:$Z$7690,'2way'!$R$3:$R$7690,"=" &amp;B327,'2way'!$Y$3:$Y$7690,"&lt;&gt;P")</f>
        <v>1100</v>
      </c>
      <c r="J327">
        <f>SUMIFS('2way'!$AF$3:$AF$7690,'2way'!$Q$3:$Q$7690,"="&amp;B327,'2way'!$Y$3:$Y$7690,"&lt;&gt;P") + SUMIFS('2way'!$AF$3:$AF$7690,'2way'!$R$3:$R$7690,"="&amp;B327,'2way'!$Y$3:$Y$7690,"&lt;&gt;P")</f>
        <v>-658</v>
      </c>
      <c r="K327" s="79">
        <f t="shared" si="17"/>
        <v>-0.59818181818181815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1100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1100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1100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900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900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900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900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900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900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900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900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900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900</v>
      </c>
      <c r="D332">
        <f>SUMIFS('2way'!$AB$3:$AB$7690,'2way'!$Q$3:$Q$7690,"="&amp;B332,'2way'!$Z$3:$Z$7690,"&lt;&gt;P") + SUMIFS('2way'!$AB$3:$AB$7690,'2way'!$R$3:$R$7690,"="&amp;B332,'2way'!$Z$3:$Z$7690,"&lt;&gt;P")</f>
        <v>-526</v>
      </c>
      <c r="E332" s="79">
        <f t="shared" si="15"/>
        <v>-0.58444444444444443</v>
      </c>
      <c r="F332">
        <f>SUMIFS('2way'!$Z$3:$Z$7690,'2way'!$Q$3:$Q$7690,"=" &amp;B332,'2way'!$Y$3:$Y$7690,"&lt;&gt;P") + SUMIFS('2way'!$Z$3:$Z$7690,'2way'!$R$3:$R$7690,"=" &amp;B332,'2way'!$Y$3:$Y$7690,"&lt;&gt;P")</f>
        <v>900</v>
      </c>
      <c r="G332">
        <f>SUMIFS('2way'!$AD$3:$AD$7690,'2way'!$Q$3:$Q$7690,"="&amp;B332,'2way'!$Y$3:$Y$7690,"&lt;&gt;P") + SUMIFS('2way'!$AD$3:$AD$7690,'2way'!$R$3:$R$7690,"="&amp;D332,'2way'!$Y$3:$Y$7690,"&lt;&gt;P")</f>
        <v>-312</v>
      </c>
      <c r="H332" s="79">
        <f t="shared" si="16"/>
        <v>-0.34666666666666668</v>
      </c>
      <c r="I332">
        <f>SUMIFS('2way'!$Z$3:$Z$7690,'2way'!$Q$3:$Q$7690,"=" &amp;B332,'2way'!$Y$3:$Y$7690,"&lt;&gt;P") + SUMIFS('2way'!$Z$3:$Z$7690,'2way'!$R$3:$R$7690,"=" &amp;B332,'2way'!$Y$3:$Y$7690,"&lt;&gt;P")</f>
        <v>900</v>
      </c>
      <c r="J332">
        <f>SUMIFS('2way'!$AF$3:$AF$7690,'2way'!$Q$3:$Q$7690,"="&amp;B332,'2way'!$Y$3:$Y$7690,"&lt;&gt;P") + SUMIFS('2way'!$AF$3:$AF$7690,'2way'!$R$3:$R$7690,"="&amp;B332,'2way'!$Y$3:$Y$7690,"&lt;&gt;P")</f>
        <v>-693</v>
      </c>
      <c r="K332" s="79">
        <f t="shared" si="17"/>
        <v>-0.77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900</v>
      </c>
      <c r="D333">
        <f>SUMIFS('2way'!$AB$3:$AB$7690,'2way'!$Q$3:$Q$7690,"="&amp;B333,'2way'!$Z$3:$Z$7690,"&lt;&gt;P") + SUMIFS('2way'!$AB$3:$AB$7690,'2way'!$R$3:$R$7690,"="&amp;B333,'2way'!$Z$3:$Z$7690,"&lt;&gt;P")</f>
        <v>38</v>
      </c>
      <c r="E333" s="79">
        <f t="shared" si="15"/>
        <v>4.2222222222222223E-2</v>
      </c>
      <c r="F333">
        <f>SUMIFS('2way'!$Z$3:$Z$7690,'2way'!$Q$3:$Q$7690,"=" &amp;B333,'2way'!$Y$3:$Y$7690,"&lt;&gt;P") + SUMIFS('2way'!$Z$3:$Z$7690,'2way'!$R$3:$R$7690,"=" &amp;B333,'2way'!$Y$3:$Y$7690,"&lt;&gt;P")</f>
        <v>900</v>
      </c>
      <c r="G333">
        <f>SUMIFS('2way'!$AD$3:$AD$7690,'2way'!$Q$3:$Q$7690,"="&amp;B333,'2way'!$Y$3:$Y$7690,"&lt;&gt;P") + SUMIFS('2way'!$AD$3:$AD$7690,'2way'!$R$3:$R$7690,"="&amp;D333,'2way'!$Y$3:$Y$7690,"&lt;&gt;P")</f>
        <v>-122</v>
      </c>
      <c r="H333" s="79">
        <f t="shared" si="16"/>
        <v>-0.13555555555555557</v>
      </c>
      <c r="I333">
        <f>SUMIFS('2way'!$Z$3:$Z$7690,'2way'!$Q$3:$Q$7690,"=" &amp;B333,'2way'!$Y$3:$Y$7690,"&lt;&gt;P") + SUMIFS('2way'!$Z$3:$Z$7690,'2way'!$R$3:$R$7690,"=" &amp;B333,'2way'!$Y$3:$Y$7690,"&lt;&gt;P")</f>
        <v>900</v>
      </c>
      <c r="J333">
        <f>SUMIFS('2way'!$AF$3:$AF$7690,'2way'!$Q$3:$Q$7690,"="&amp;B333,'2way'!$Y$3:$Y$7690,"&lt;&gt;P") + SUMIFS('2way'!$AF$3:$AF$7690,'2way'!$R$3:$R$7690,"="&amp;B333,'2way'!$Y$3:$Y$7690,"&lt;&gt;P")</f>
        <v>-340</v>
      </c>
      <c r="K333" s="79">
        <f t="shared" si="17"/>
        <v>-0.37777777777777777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900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900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900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900</v>
      </c>
      <c r="D335">
        <f>SUMIFS('2way'!$AB$3:$AB$7690,'2way'!$Q$3:$Q$7690,"="&amp;B335,'2way'!$Z$3:$Z$7690,"&lt;&gt;P") + SUMIFS('2way'!$AB$3:$AB$7690,'2way'!$R$3:$R$7690,"="&amp;B335,'2way'!$Z$3:$Z$7690,"&lt;&gt;P")</f>
        <v>486.99999999999994</v>
      </c>
      <c r="E335" s="79">
        <f t="shared" si="15"/>
        <v>0.5411111111111111</v>
      </c>
      <c r="F335">
        <f>SUMIFS('2way'!$Z$3:$Z$7690,'2way'!$Q$3:$Q$7690,"=" &amp;B335,'2way'!$Y$3:$Y$7690,"&lt;&gt;P") + SUMIFS('2way'!$Z$3:$Z$7690,'2way'!$R$3:$R$7690,"=" &amp;B335,'2way'!$Y$3:$Y$7690,"&lt;&gt;P")</f>
        <v>900</v>
      </c>
      <c r="G335">
        <f>SUMIFS('2way'!$AD$3:$AD$7690,'2way'!$Q$3:$Q$7690,"="&amp;B335,'2way'!$Y$3:$Y$7690,"&lt;&gt;P") + SUMIFS('2way'!$AD$3:$AD$7690,'2way'!$R$3:$R$7690,"="&amp;D335,'2way'!$Y$3:$Y$7690,"&lt;&gt;P")</f>
        <v>77</v>
      </c>
      <c r="H335" s="79">
        <f t="shared" si="16"/>
        <v>8.5555555555555551E-2</v>
      </c>
      <c r="I335">
        <f>SUMIFS('2way'!$Z$3:$Z$7690,'2way'!$Q$3:$Q$7690,"=" &amp;B335,'2way'!$Y$3:$Y$7690,"&lt;&gt;P") + SUMIFS('2way'!$Z$3:$Z$7690,'2way'!$R$3:$R$7690,"=" &amp;B335,'2way'!$Y$3:$Y$7690,"&lt;&gt;P")</f>
        <v>900</v>
      </c>
      <c r="J335">
        <f>SUMIFS('2way'!$AF$3:$AF$7690,'2way'!$Q$3:$Q$7690,"="&amp;B335,'2way'!$Y$3:$Y$7690,"&lt;&gt;P") + SUMIFS('2way'!$AF$3:$AF$7690,'2way'!$R$3:$R$7690,"="&amp;B335,'2way'!$Y$3:$Y$7690,"&lt;&gt;P")</f>
        <v>-90.000000000000057</v>
      </c>
      <c r="K335" s="79">
        <f t="shared" si="17"/>
        <v>-0.10000000000000006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900</v>
      </c>
      <c r="D336">
        <f>SUMIFS('2way'!$AB$3:$AB$7690,'2way'!$Q$3:$Q$7690,"="&amp;B336,'2way'!$Z$3:$Z$7690,"&lt;&gt;P") + SUMIFS('2way'!$AB$3:$AB$7690,'2way'!$R$3:$R$7690,"="&amp;B336,'2way'!$Z$3:$Z$7690,"&lt;&gt;P")</f>
        <v>-156.00000000000003</v>
      </c>
      <c r="E336" s="79">
        <f t="shared" si="15"/>
        <v>-0.17333333333333337</v>
      </c>
      <c r="F336">
        <f>SUMIFS('2way'!$Z$3:$Z$7690,'2way'!$Q$3:$Q$7690,"=" &amp;B336,'2way'!$Y$3:$Y$7690,"&lt;&gt;P") + SUMIFS('2way'!$Z$3:$Z$7690,'2way'!$R$3:$R$7690,"=" &amp;B336,'2way'!$Y$3:$Y$7690,"&lt;&gt;P")</f>
        <v>900</v>
      </c>
      <c r="G336">
        <f>SUMIFS('2way'!$AD$3:$AD$7690,'2way'!$Q$3:$Q$7690,"="&amp;B336,'2way'!$Y$3:$Y$7690,"&lt;&gt;P") + SUMIFS('2way'!$AD$3:$AD$7690,'2way'!$R$3:$R$7690,"="&amp;D336,'2way'!$Y$3:$Y$7690,"&lt;&gt;P")</f>
        <v>-500</v>
      </c>
      <c r="H336" s="79">
        <f t="shared" si="16"/>
        <v>-0.55555555555555558</v>
      </c>
      <c r="I336">
        <f>SUMIFS('2way'!$Z$3:$Z$7690,'2way'!$Q$3:$Q$7690,"=" &amp;B336,'2way'!$Y$3:$Y$7690,"&lt;&gt;P") + SUMIFS('2way'!$Z$3:$Z$7690,'2way'!$R$3:$R$7690,"=" &amp;B336,'2way'!$Y$3:$Y$7690,"&lt;&gt;P")</f>
        <v>900</v>
      </c>
      <c r="J336">
        <f>SUMIFS('2way'!$AF$3:$AF$7690,'2way'!$Q$3:$Q$7690,"="&amp;B336,'2way'!$Y$3:$Y$7690,"&lt;&gt;P") + SUMIFS('2way'!$AF$3:$AF$7690,'2way'!$R$3:$R$7690,"="&amp;B336,'2way'!$Y$3:$Y$7690,"&lt;&gt;P")</f>
        <v>-542</v>
      </c>
      <c r="K336" s="79">
        <f t="shared" si="17"/>
        <v>-0.60222222222222221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900</v>
      </c>
      <c r="D337">
        <f>SUMIFS('2way'!$AB$3:$AB$7690,'2way'!$Q$3:$Q$7690,"="&amp;B337,'2way'!$Z$3:$Z$7690,"&lt;&gt;P") + SUMIFS('2way'!$AB$3:$AB$7690,'2way'!$R$3:$R$7690,"="&amp;B337,'2way'!$Z$3:$Z$7690,"&lt;&gt;P")</f>
        <v>77.999999999999972</v>
      </c>
      <c r="E337" s="79">
        <f t="shared" si="15"/>
        <v>8.6666666666666642E-2</v>
      </c>
      <c r="F337">
        <f>SUMIFS('2way'!$Z$3:$Z$7690,'2way'!$Q$3:$Q$7690,"=" &amp;B337,'2way'!$Y$3:$Y$7690,"&lt;&gt;P") + SUMIFS('2way'!$Z$3:$Z$7690,'2way'!$R$3:$R$7690,"=" &amp;B337,'2way'!$Y$3:$Y$7690,"&lt;&gt;P")</f>
        <v>900</v>
      </c>
      <c r="G337">
        <f>SUMIFS('2way'!$AD$3:$AD$7690,'2way'!$Q$3:$Q$7690,"="&amp;B337,'2way'!$Y$3:$Y$7690,"&lt;&gt;P") + SUMIFS('2way'!$AD$3:$AD$7690,'2way'!$R$3:$R$7690,"="&amp;D337,'2way'!$Y$3:$Y$7690,"&lt;&gt;P")</f>
        <v>-500</v>
      </c>
      <c r="H337" s="79">
        <f t="shared" si="16"/>
        <v>-0.55555555555555558</v>
      </c>
      <c r="I337">
        <f>SUMIFS('2way'!$Z$3:$Z$7690,'2way'!$Q$3:$Q$7690,"=" &amp;B337,'2way'!$Y$3:$Y$7690,"&lt;&gt;P") + SUMIFS('2way'!$Z$3:$Z$7690,'2way'!$R$3:$R$7690,"=" &amp;B337,'2way'!$Y$3:$Y$7690,"&lt;&gt;P")</f>
        <v>900</v>
      </c>
      <c r="J337">
        <f>SUMIFS('2way'!$AF$3:$AF$7690,'2way'!$Q$3:$Q$7690,"="&amp;B337,'2way'!$Y$3:$Y$7690,"&lt;&gt;P") + SUMIFS('2way'!$AF$3:$AF$7690,'2way'!$R$3:$R$7690,"="&amp;B337,'2way'!$Y$3:$Y$7690,"&lt;&gt;P")</f>
        <v>-87.000000000000028</v>
      </c>
      <c r="K337" s="79">
        <f t="shared" si="17"/>
        <v>-9.6666666666666692E-2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900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900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900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900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900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900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900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900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900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900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900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900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900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900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900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900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900</v>
      </c>
      <c r="G343">
        <f>SUMIFS('2way'!$AD$3:$AD$7690,'2way'!$Q$3:$Q$7690,"="&amp;B343,'2way'!$Y$3:$Y$7690,"&lt;&gt;P") + SUMIFS('2way'!$AD$3:$AD$7690,'2way'!$R$3:$R$7690,"="&amp;D343,'2way'!$Y$3:$Y$7690,"&lt;&gt;P")</f>
        <v>-232</v>
      </c>
      <c r="H343" s="79">
        <f t="shared" si="16"/>
        <v>-0.25777777777777777</v>
      </c>
      <c r="I343">
        <f>SUMIFS('2way'!$Z$3:$Z$7690,'2way'!$Q$3:$Q$7690,"=" &amp;B343,'2way'!$Y$3:$Y$7690,"&lt;&gt;P") + SUMIFS('2way'!$Z$3:$Z$7690,'2way'!$R$3:$R$7690,"=" &amp;B343,'2way'!$Y$3:$Y$7690,"&lt;&gt;P")</f>
        <v>900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900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900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900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900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900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900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900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900</v>
      </c>
      <c r="G346">
        <f>SUMIFS('2way'!$AD$3:$AD$7690,'2way'!$Q$3:$Q$7690,"="&amp;B346,'2way'!$Y$3:$Y$7690,"&lt;&gt;P") + SUMIFS('2way'!$AD$3:$AD$7690,'2way'!$R$3:$R$7690,"="&amp;D346,'2way'!$Y$3:$Y$7690,"&lt;&gt;P")</f>
        <v>-400</v>
      </c>
      <c r="H346" s="79">
        <f t="shared" si="16"/>
        <v>-0.44444444444444442</v>
      </c>
      <c r="I346">
        <f>SUMIFS('2way'!$Z$3:$Z$7690,'2way'!$Q$3:$Q$7690,"=" &amp;B346,'2way'!$Y$3:$Y$7690,"&lt;&gt;P") + SUMIFS('2way'!$Z$3:$Z$7690,'2way'!$R$3:$R$7690,"=" &amp;B346,'2way'!$Y$3:$Y$7690,"&lt;&gt;P")</f>
        <v>900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900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900</v>
      </c>
      <c r="G347">
        <f>SUMIFS('2way'!$AD$3:$AD$7690,'2way'!$Q$3:$Q$7690,"="&amp;B347,'2way'!$Y$3:$Y$7690,"&lt;&gt;P") + SUMIFS('2way'!$AD$3:$AD$7690,'2way'!$R$3:$R$7690,"="&amp;D347,'2way'!$Y$3:$Y$7690,"&lt;&gt;P")</f>
        <v>168.99999999999997</v>
      </c>
      <c r="H347" s="79">
        <f t="shared" si="16"/>
        <v>0.18777777777777774</v>
      </c>
      <c r="I347">
        <f>SUMIFS('2way'!$Z$3:$Z$7690,'2way'!$Q$3:$Q$7690,"=" &amp;B347,'2way'!$Y$3:$Y$7690,"&lt;&gt;P") + SUMIFS('2way'!$Z$3:$Z$7690,'2way'!$R$3:$R$7690,"=" &amp;B347,'2way'!$Y$3:$Y$7690,"&lt;&gt;P")</f>
        <v>900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900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900</v>
      </c>
      <c r="G348">
        <f>SUMIFS('2way'!$AD$3:$AD$7690,'2way'!$Q$3:$Q$7690,"="&amp;B348,'2way'!$Y$3:$Y$7690,"&lt;&gt;P") + SUMIFS('2way'!$AD$3:$AD$7690,'2way'!$R$3:$R$7690,"="&amp;D348,'2way'!$Y$3:$Y$7690,"&lt;&gt;P")</f>
        <v>-58</v>
      </c>
      <c r="H348" s="79">
        <f t="shared" si="16"/>
        <v>-6.4444444444444443E-2</v>
      </c>
      <c r="I348">
        <f>SUMIFS('2way'!$Z$3:$Z$7690,'2way'!$Q$3:$Q$7690,"=" &amp;B348,'2way'!$Y$3:$Y$7690,"&lt;&gt;P") + SUMIFS('2way'!$Z$3:$Z$7690,'2way'!$R$3:$R$7690,"=" &amp;B348,'2way'!$Y$3:$Y$7690,"&lt;&gt;P")</f>
        <v>900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600</v>
      </c>
      <c r="D349">
        <f>SUMIFS('2way'!$AB$3:$AB$7690,'2way'!$Q$3:$Q$7690,"="&amp;B349,'2way'!$Z$3:$Z$7690,"&lt;&gt;P") + SUMIFS('2way'!$AB$3:$AB$7690,'2way'!$R$3:$R$7690,"="&amp;B349,'2way'!$Z$3:$Z$7690,"&lt;&gt;P")</f>
        <v>83.999999999999972</v>
      </c>
      <c r="E349" s="79">
        <f t="shared" si="15"/>
        <v>0.13999999999999996</v>
      </c>
      <c r="F349">
        <f>SUMIFS('2way'!$Z$3:$Z$7690,'2way'!$Q$3:$Q$7690,"=" &amp;B349,'2way'!$Y$3:$Y$7690,"&lt;&gt;P") + SUMIFS('2way'!$Z$3:$Z$7690,'2way'!$R$3:$R$7690,"=" &amp;B349,'2way'!$Y$3:$Y$7690,"&lt;&gt;P")</f>
        <v>600</v>
      </c>
      <c r="G349">
        <f>SUMIFS('2way'!$AD$3:$AD$7690,'2way'!$Q$3:$Q$7690,"="&amp;B349,'2way'!$Y$3:$Y$7690,"&lt;&gt;P") + SUMIFS('2way'!$AD$3:$AD$7690,'2way'!$R$3:$R$7690,"="&amp;D349,'2way'!$Y$3:$Y$7690,"&lt;&gt;P")</f>
        <v>-192</v>
      </c>
      <c r="H349" s="79">
        <f t="shared" si="16"/>
        <v>-0.32</v>
      </c>
      <c r="I349">
        <f>SUMIFS('2way'!$Z$3:$Z$7690,'2way'!$Q$3:$Q$7690,"=" &amp;B349,'2way'!$Y$3:$Y$7690,"&lt;&gt;P") + SUMIFS('2way'!$Z$3:$Z$7690,'2way'!$R$3:$R$7690,"=" &amp;B349,'2way'!$Y$3:$Y$7690,"&lt;&gt;P")</f>
        <v>600</v>
      </c>
      <c r="J349">
        <f>SUMIFS('2way'!$AF$3:$AF$7690,'2way'!$Q$3:$Q$7690,"="&amp;B349,'2way'!$Y$3:$Y$7690,"&lt;&gt;P") + SUMIFS('2way'!$AF$3:$AF$7690,'2way'!$R$3:$R$7690,"="&amp;B349,'2way'!$Y$3:$Y$7690,"&lt;&gt;P")</f>
        <v>-600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600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600</v>
      </c>
      <c r="G350">
        <f>SUMIFS('2way'!$AD$3:$AD$7690,'2way'!$Q$3:$Q$7690,"="&amp;B350,'2way'!$Y$3:$Y$7690,"&lt;&gt;P") + SUMIFS('2way'!$AD$3:$AD$7690,'2way'!$R$3:$R$7690,"="&amp;D350,'2way'!$Y$3:$Y$7690,"&lt;&gt;P")</f>
        <v>-300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600</v>
      </c>
      <c r="J350">
        <f>SUMIFS('2way'!$AF$3:$AF$7690,'2way'!$Q$3:$Q$7690,"="&amp;B350,'2way'!$Y$3:$Y$7690,"&lt;&gt;P") + SUMIFS('2way'!$AF$3:$AF$7690,'2way'!$R$3:$R$7690,"="&amp;B350,'2way'!$Y$3:$Y$7690,"&lt;&gt;P")</f>
        <v>-274</v>
      </c>
      <c r="K350" s="79">
        <f t="shared" si="17"/>
        <v>-0.45666666666666667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600</v>
      </c>
      <c r="D351">
        <f>SUMIFS('2way'!$AB$3:$AB$7690,'2way'!$Q$3:$Q$7690,"="&amp;B351,'2way'!$Z$3:$Z$7690,"&lt;&gt;P") + SUMIFS('2way'!$AB$3:$AB$7690,'2way'!$R$3:$R$7690,"="&amp;B351,'2way'!$Z$3:$Z$7690,"&lt;&gt;P")</f>
        <v>-366</v>
      </c>
      <c r="E351" s="79">
        <f t="shared" si="15"/>
        <v>-0.61</v>
      </c>
      <c r="F351">
        <f>SUMIFS('2way'!$Z$3:$Z$7690,'2way'!$Q$3:$Q$7690,"=" &amp;B351,'2way'!$Y$3:$Y$7690,"&lt;&gt;P") + SUMIFS('2way'!$Z$3:$Z$7690,'2way'!$R$3:$R$7690,"=" &amp;B351,'2way'!$Y$3:$Y$7690,"&lt;&gt;P")</f>
        <v>600</v>
      </c>
      <c r="G351">
        <f>SUMIFS('2way'!$AD$3:$AD$7690,'2way'!$Q$3:$Q$7690,"="&amp;B351,'2way'!$Y$3:$Y$7690,"&lt;&gt;P") + SUMIFS('2way'!$AD$3:$AD$7690,'2way'!$R$3:$R$7690,"="&amp;D351,'2way'!$Y$3:$Y$7690,"&lt;&gt;P")</f>
        <v>-300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600</v>
      </c>
      <c r="J351">
        <f>SUMIFS('2way'!$AF$3:$AF$7690,'2way'!$Q$3:$Q$7690,"="&amp;B351,'2way'!$Y$3:$Y$7690,"&lt;&gt;P") + SUMIFS('2way'!$AF$3:$AF$7690,'2way'!$R$3:$R$7690,"="&amp;B351,'2way'!$Y$3:$Y$7690,"&lt;&gt;P")</f>
        <v>-600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600</v>
      </c>
      <c r="D352">
        <f>SUMIFS('2way'!$AB$3:$AB$7690,'2way'!$Q$3:$Q$7690,"="&amp;B352,'2way'!$Z$3:$Z$7690,"&lt;&gt;P") + SUMIFS('2way'!$AB$3:$AB$7690,'2way'!$R$3:$R$7690,"="&amp;B352,'2way'!$Z$3:$Z$7690,"&lt;&gt;P")</f>
        <v>-1</v>
      </c>
      <c r="E352" s="79">
        <f t="shared" si="15"/>
        <v>-1.6666666666666668E-3</v>
      </c>
      <c r="F352">
        <f>SUMIFS('2way'!$Z$3:$Z$7690,'2way'!$Q$3:$Q$7690,"=" &amp;B352,'2way'!$Y$3:$Y$7690,"&lt;&gt;P") + SUMIFS('2way'!$Z$3:$Z$7690,'2way'!$R$3:$R$7690,"=" &amp;B352,'2way'!$Y$3:$Y$7690,"&lt;&gt;P")</f>
        <v>600</v>
      </c>
      <c r="G352">
        <f>SUMIFS('2way'!$AD$3:$AD$7690,'2way'!$Q$3:$Q$7690,"="&amp;B352,'2way'!$Y$3:$Y$7690,"&lt;&gt;P") + SUMIFS('2way'!$AD$3:$AD$7690,'2way'!$R$3:$R$7690,"="&amp;D352,'2way'!$Y$3:$Y$7690,"&lt;&gt;P")</f>
        <v>-300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600</v>
      </c>
      <c r="J352">
        <f>SUMIFS('2way'!$AF$3:$AF$7690,'2way'!$Q$3:$Q$7690,"="&amp;B352,'2way'!$Y$3:$Y$7690,"&lt;&gt;P") + SUMIFS('2way'!$AF$3:$AF$7690,'2way'!$R$3:$R$7690,"="&amp;B352,'2way'!$Y$3:$Y$7690,"&lt;&gt;P")</f>
        <v>-72</v>
      </c>
      <c r="K352" s="79">
        <f t="shared" si="17"/>
        <v>-0.12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600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600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600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600</v>
      </c>
      <c r="D354">
        <f>SUMIFS('2way'!$AB$3:$AB$7690,'2way'!$Q$3:$Q$7690,"="&amp;B354,'2way'!$Z$3:$Z$7690,"&lt;&gt;P") + SUMIFS('2way'!$AB$3:$AB$7690,'2way'!$R$3:$R$7690,"="&amp;B354,'2way'!$Z$3:$Z$7690,"&lt;&gt;P")</f>
        <v>-232</v>
      </c>
      <c r="E354" s="79">
        <f t="shared" si="15"/>
        <v>-0.38666666666666666</v>
      </c>
      <c r="F354">
        <f>SUMIFS('2way'!$Z$3:$Z$7690,'2way'!$Q$3:$Q$7690,"=" &amp;B354,'2way'!$Y$3:$Y$7690,"&lt;&gt;P") + SUMIFS('2way'!$Z$3:$Z$7690,'2way'!$R$3:$R$7690,"=" &amp;B354,'2way'!$Y$3:$Y$7690,"&lt;&gt;P")</f>
        <v>600</v>
      </c>
      <c r="G354">
        <f>SUMIFS('2way'!$AD$3:$AD$7690,'2way'!$Q$3:$Q$7690,"="&amp;B354,'2way'!$Y$3:$Y$7690,"&lt;&gt;P") + SUMIFS('2way'!$AD$3:$AD$7690,'2way'!$R$3:$R$7690,"="&amp;D354,'2way'!$Y$3:$Y$7690,"&lt;&gt;P")</f>
        <v>-300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600</v>
      </c>
      <c r="J354">
        <f>SUMIFS('2way'!$AF$3:$AF$7690,'2way'!$Q$3:$Q$7690,"="&amp;B354,'2way'!$Y$3:$Y$7690,"&lt;&gt;P") + SUMIFS('2way'!$AF$3:$AF$7690,'2way'!$R$3:$R$7690,"="&amp;B354,'2way'!$Y$3:$Y$7690,"&lt;&gt;P")</f>
        <v>-431</v>
      </c>
      <c r="K354" s="79">
        <f t="shared" si="17"/>
        <v>-0.71833333333333338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600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600</v>
      </c>
      <c r="G355">
        <f>SUMIFS('2way'!$AD$3:$AD$7690,'2way'!$Q$3:$Q$7690,"="&amp;B355,'2way'!$Y$3:$Y$7690,"&lt;&gt;P") + SUMIFS('2way'!$AD$3:$AD$7690,'2way'!$R$3:$R$7690,"="&amp;D355,'2way'!$Y$3:$Y$7690,"&lt;&gt;P")</f>
        <v>-300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600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900</v>
      </c>
      <c r="D356">
        <f>SUMIFS('2way'!$AB$3:$AB$7690,'2way'!$Q$3:$Q$7690,"="&amp;B356,'2way'!$Z$3:$Z$7690,"&lt;&gt;P") + SUMIFS('2way'!$AB$3:$AB$7690,'2way'!$R$3:$R$7690,"="&amp;B356,'2way'!$Z$3:$Z$7690,"&lt;&gt;P")</f>
        <v>274</v>
      </c>
      <c r="E356" s="79">
        <f t="shared" si="15"/>
        <v>0.30444444444444446</v>
      </c>
      <c r="F356">
        <f>SUMIFS('2way'!$Z$3:$Z$7690,'2way'!$Q$3:$Q$7690,"=" &amp;B356,'2way'!$Y$3:$Y$7690,"&lt;&gt;P") + SUMIFS('2way'!$Z$3:$Z$7690,'2way'!$R$3:$R$7690,"=" &amp;B356,'2way'!$Y$3:$Y$7690,"&lt;&gt;P")</f>
        <v>900</v>
      </c>
      <c r="G356">
        <f>SUMIFS('2way'!$AD$3:$AD$7690,'2way'!$Q$3:$Q$7690,"="&amp;B356,'2way'!$Y$3:$Y$7690,"&lt;&gt;P") + SUMIFS('2way'!$AD$3:$AD$7690,'2way'!$R$3:$R$7690,"="&amp;D356,'2way'!$Y$3:$Y$7690,"&lt;&gt;P")</f>
        <v>-334</v>
      </c>
      <c r="H356" s="79">
        <f t="shared" si="16"/>
        <v>-0.37111111111111111</v>
      </c>
      <c r="I356">
        <f>SUMIFS('2way'!$Z$3:$Z$7690,'2way'!$Q$3:$Q$7690,"=" &amp;B356,'2way'!$Y$3:$Y$7690,"&lt;&gt;P") + SUMIFS('2way'!$Z$3:$Z$7690,'2way'!$R$3:$R$7690,"=" &amp;B356,'2way'!$Y$3:$Y$7690,"&lt;&gt;P")</f>
        <v>900</v>
      </c>
      <c r="J356">
        <f>SUMIFS('2way'!$AF$3:$AF$7690,'2way'!$Q$3:$Q$7690,"="&amp;B356,'2way'!$Y$3:$Y$7690,"&lt;&gt;P") + SUMIFS('2way'!$AF$3:$AF$7690,'2way'!$R$3:$R$7690,"="&amp;B356,'2way'!$Y$3:$Y$7690,"&lt;&gt;P")</f>
        <v>-60</v>
      </c>
      <c r="K356" s="79">
        <f t="shared" si="17"/>
        <v>-6.6666666666666666E-2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900</v>
      </c>
      <c r="D357">
        <f>SUMIFS('2way'!$AB$3:$AB$7690,'2way'!$Q$3:$Q$7690,"="&amp;B357,'2way'!$Z$3:$Z$7690,"&lt;&gt;P") + SUMIFS('2way'!$AB$3:$AB$7690,'2way'!$R$3:$R$7690,"="&amp;B357,'2way'!$Z$3:$Z$7690,"&lt;&gt;P")</f>
        <v>-461</v>
      </c>
      <c r="E357" s="79">
        <f t="shared" si="15"/>
        <v>-0.51222222222222225</v>
      </c>
      <c r="F357">
        <f>SUMIFS('2way'!$Z$3:$Z$7690,'2way'!$Q$3:$Q$7690,"=" &amp;B357,'2way'!$Y$3:$Y$7690,"&lt;&gt;P") + SUMIFS('2way'!$Z$3:$Z$7690,'2way'!$R$3:$R$7690,"=" &amp;B357,'2way'!$Y$3:$Y$7690,"&lt;&gt;P")</f>
        <v>900</v>
      </c>
      <c r="G357">
        <f>SUMIFS('2way'!$AD$3:$AD$7690,'2way'!$Q$3:$Q$7690,"="&amp;B357,'2way'!$Y$3:$Y$7690,"&lt;&gt;P") + SUMIFS('2way'!$AD$3:$AD$7690,'2way'!$R$3:$R$7690,"="&amp;D357,'2way'!$Y$3:$Y$7690,"&lt;&gt;P")</f>
        <v>-500</v>
      </c>
      <c r="H357" s="79">
        <f t="shared" si="16"/>
        <v>-0.55555555555555558</v>
      </c>
      <c r="I357">
        <f>SUMIFS('2way'!$Z$3:$Z$7690,'2way'!$Q$3:$Q$7690,"=" &amp;B357,'2way'!$Y$3:$Y$7690,"&lt;&gt;P") + SUMIFS('2way'!$Z$3:$Z$7690,'2way'!$R$3:$R$7690,"=" &amp;B357,'2way'!$Y$3:$Y$7690,"&lt;&gt;P")</f>
        <v>900</v>
      </c>
      <c r="J357">
        <f>SUMIFS('2way'!$AF$3:$AF$7690,'2way'!$Q$3:$Q$7690,"="&amp;B357,'2way'!$Y$3:$Y$7690,"&lt;&gt;P") + SUMIFS('2way'!$AF$3:$AF$7690,'2way'!$R$3:$R$7690,"="&amp;B357,'2way'!$Y$3:$Y$7690,"&lt;&gt;P")</f>
        <v>-683</v>
      </c>
      <c r="K357" s="79">
        <f t="shared" si="17"/>
        <v>-0.75888888888888884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900</v>
      </c>
      <c r="D358">
        <f>SUMIFS('2way'!$AB$3:$AB$7690,'2way'!$Q$3:$Q$7690,"="&amp;B358,'2way'!$Z$3:$Z$7690,"&lt;&gt;P") + SUMIFS('2way'!$AB$3:$AB$7690,'2way'!$R$3:$R$7690,"="&amp;B358,'2way'!$Z$3:$Z$7690,"&lt;&gt;P")</f>
        <v>269</v>
      </c>
      <c r="E358" s="79">
        <f t="shared" si="15"/>
        <v>0.29888888888888887</v>
      </c>
      <c r="F358">
        <f>SUMIFS('2way'!$Z$3:$Z$7690,'2way'!$Q$3:$Q$7690,"=" &amp;B358,'2way'!$Y$3:$Y$7690,"&lt;&gt;P") + SUMIFS('2way'!$Z$3:$Z$7690,'2way'!$R$3:$R$7690,"=" &amp;B358,'2way'!$Y$3:$Y$7690,"&lt;&gt;P")</f>
        <v>900</v>
      </c>
      <c r="G358">
        <f>SUMIFS('2way'!$AD$3:$AD$7690,'2way'!$Q$3:$Q$7690,"="&amp;B358,'2way'!$Y$3:$Y$7690,"&lt;&gt;P") + SUMIFS('2way'!$AD$3:$AD$7690,'2way'!$R$3:$R$7690,"="&amp;D358,'2way'!$Y$3:$Y$7690,"&lt;&gt;P")</f>
        <v>216.99999999999997</v>
      </c>
      <c r="H358" s="79">
        <f t="shared" si="16"/>
        <v>0.24111111111111108</v>
      </c>
      <c r="I358">
        <f>SUMIFS('2way'!$Z$3:$Z$7690,'2way'!$Q$3:$Q$7690,"=" &amp;B358,'2way'!$Y$3:$Y$7690,"&lt;&gt;P") + SUMIFS('2way'!$Z$3:$Z$7690,'2way'!$R$3:$R$7690,"=" &amp;B358,'2way'!$Y$3:$Y$7690,"&lt;&gt;P")</f>
        <v>900</v>
      </c>
      <c r="J358">
        <f>SUMIFS('2way'!$AF$3:$AF$7690,'2way'!$Q$3:$Q$7690,"="&amp;B358,'2way'!$Y$3:$Y$7690,"&lt;&gt;P") + SUMIFS('2way'!$AF$3:$AF$7690,'2way'!$R$3:$R$7690,"="&amp;B358,'2way'!$Y$3:$Y$7690,"&lt;&gt;P")</f>
        <v>-560</v>
      </c>
      <c r="K358" s="79">
        <f t="shared" si="17"/>
        <v>-0.62222222222222223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900</v>
      </c>
      <c r="D359">
        <f>SUMIFS('2way'!$AB$3:$AB$7690,'2way'!$Q$3:$Q$7690,"="&amp;B359,'2way'!$Z$3:$Z$7690,"&lt;&gt;P") + SUMIFS('2way'!$AB$3:$AB$7690,'2way'!$R$3:$R$7690,"="&amp;B359,'2way'!$Z$3:$Z$7690,"&lt;&gt;P")</f>
        <v>-115</v>
      </c>
      <c r="E359" s="79">
        <f t="shared" si="15"/>
        <v>-0.12777777777777777</v>
      </c>
      <c r="F359">
        <f>SUMIFS('2way'!$Z$3:$Z$7690,'2way'!$Q$3:$Q$7690,"=" &amp;B359,'2way'!$Y$3:$Y$7690,"&lt;&gt;P") + SUMIFS('2way'!$Z$3:$Z$7690,'2way'!$R$3:$R$7690,"=" &amp;B359,'2way'!$Y$3:$Y$7690,"&lt;&gt;P")</f>
        <v>900</v>
      </c>
      <c r="G359">
        <f>SUMIFS('2way'!$AD$3:$AD$7690,'2way'!$Q$3:$Q$7690,"="&amp;B359,'2way'!$Y$3:$Y$7690,"&lt;&gt;P") + SUMIFS('2way'!$AD$3:$AD$7690,'2way'!$R$3:$R$7690,"="&amp;D359,'2way'!$Y$3:$Y$7690,"&lt;&gt;P")</f>
        <v>-96</v>
      </c>
      <c r="H359" s="79">
        <f t="shared" si="16"/>
        <v>-0.10666666666666667</v>
      </c>
      <c r="I359">
        <f>SUMIFS('2way'!$Z$3:$Z$7690,'2way'!$Q$3:$Q$7690,"=" &amp;B359,'2way'!$Y$3:$Y$7690,"&lt;&gt;P") + SUMIFS('2way'!$Z$3:$Z$7690,'2way'!$R$3:$R$7690,"=" &amp;B359,'2way'!$Y$3:$Y$7690,"&lt;&gt;P")</f>
        <v>900</v>
      </c>
      <c r="J359">
        <f>SUMIFS('2way'!$AF$3:$AF$7690,'2way'!$Q$3:$Q$7690,"="&amp;B359,'2way'!$Y$3:$Y$7690,"&lt;&gt;P") + SUMIFS('2way'!$AF$3:$AF$7690,'2way'!$R$3:$R$7690,"="&amp;B359,'2way'!$Y$3:$Y$7690,"&lt;&gt;P")</f>
        <v>-519</v>
      </c>
      <c r="K359" s="79">
        <f t="shared" si="17"/>
        <v>-0.57666666666666666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900</v>
      </c>
      <c r="D360">
        <f>SUMIFS('2way'!$AB$3:$AB$7690,'2way'!$Q$3:$Q$7690,"="&amp;B360,'2way'!$Z$3:$Z$7690,"&lt;&gt;P") + SUMIFS('2way'!$AB$3:$AB$7690,'2way'!$R$3:$R$7690,"="&amp;B360,'2way'!$Z$3:$Z$7690,"&lt;&gt;P")</f>
        <v>-402</v>
      </c>
      <c r="E360" s="79">
        <f t="shared" si="15"/>
        <v>-0.44666666666666666</v>
      </c>
      <c r="F360">
        <f>SUMIFS('2way'!$Z$3:$Z$7690,'2way'!$Q$3:$Q$7690,"=" &amp;B360,'2way'!$Y$3:$Y$7690,"&lt;&gt;P") + SUMIFS('2way'!$Z$3:$Z$7690,'2way'!$R$3:$R$7690,"=" &amp;B360,'2way'!$Y$3:$Y$7690,"&lt;&gt;P")</f>
        <v>900</v>
      </c>
      <c r="G360">
        <f>SUMIFS('2way'!$AD$3:$AD$7690,'2way'!$Q$3:$Q$7690,"="&amp;B360,'2way'!$Y$3:$Y$7690,"&lt;&gt;P") + SUMIFS('2way'!$AD$3:$AD$7690,'2way'!$R$3:$R$7690,"="&amp;D360,'2way'!$Y$3:$Y$7690,"&lt;&gt;P")</f>
        <v>-400</v>
      </c>
      <c r="H360" s="79">
        <f t="shared" si="16"/>
        <v>-0.44444444444444442</v>
      </c>
      <c r="I360">
        <f>SUMIFS('2way'!$Z$3:$Z$7690,'2way'!$Q$3:$Q$7690,"=" &amp;B360,'2way'!$Y$3:$Y$7690,"&lt;&gt;P") + SUMIFS('2way'!$Z$3:$Z$7690,'2way'!$R$3:$R$7690,"=" &amp;B360,'2way'!$Y$3:$Y$7690,"&lt;&gt;P")</f>
        <v>900</v>
      </c>
      <c r="J360">
        <f>SUMIFS('2way'!$AF$3:$AF$7690,'2way'!$Q$3:$Q$7690,"="&amp;B360,'2way'!$Y$3:$Y$7690,"&lt;&gt;P") + SUMIFS('2way'!$AF$3:$AF$7690,'2way'!$R$3:$R$7690,"="&amp;B360,'2way'!$Y$3:$Y$7690,"&lt;&gt;P")</f>
        <v>-402</v>
      </c>
      <c r="K360" s="79">
        <f t="shared" si="17"/>
        <v>-0.44666666666666666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900</v>
      </c>
      <c r="D361">
        <f>SUMIFS('2way'!$AB$3:$AB$7690,'2way'!$Q$3:$Q$7690,"="&amp;B361,'2way'!$Z$3:$Z$7690,"&lt;&gt;P") + SUMIFS('2way'!$AB$3:$AB$7690,'2way'!$R$3:$R$7690,"="&amp;B361,'2way'!$Z$3:$Z$7690,"&lt;&gt;P")</f>
        <v>-143</v>
      </c>
      <c r="E361" s="79">
        <f t="shared" si="15"/>
        <v>-0.15888888888888889</v>
      </c>
      <c r="F361">
        <f>SUMIFS('2way'!$Z$3:$Z$7690,'2way'!$Q$3:$Q$7690,"=" &amp;B361,'2way'!$Y$3:$Y$7690,"&lt;&gt;P") + SUMIFS('2way'!$Z$3:$Z$7690,'2way'!$R$3:$R$7690,"=" &amp;B361,'2way'!$Y$3:$Y$7690,"&lt;&gt;P")</f>
        <v>900</v>
      </c>
      <c r="G361">
        <f>SUMIFS('2way'!$AD$3:$AD$7690,'2way'!$Q$3:$Q$7690,"="&amp;B361,'2way'!$Y$3:$Y$7690,"&lt;&gt;P") + SUMIFS('2way'!$AD$3:$AD$7690,'2way'!$R$3:$R$7690,"="&amp;D361,'2way'!$Y$3:$Y$7690,"&lt;&gt;P")</f>
        <v>-500</v>
      </c>
      <c r="H361" s="79">
        <f t="shared" si="16"/>
        <v>-0.55555555555555558</v>
      </c>
      <c r="I361">
        <f>SUMIFS('2way'!$Z$3:$Z$7690,'2way'!$Q$3:$Q$7690,"=" &amp;B361,'2way'!$Y$3:$Y$7690,"&lt;&gt;P") + SUMIFS('2way'!$Z$3:$Z$7690,'2way'!$R$3:$R$7690,"=" &amp;B361,'2way'!$Y$3:$Y$7690,"&lt;&gt;P")</f>
        <v>900</v>
      </c>
      <c r="J361">
        <f>SUMIFS('2way'!$AF$3:$AF$7690,'2way'!$Q$3:$Q$7690,"="&amp;B361,'2way'!$Y$3:$Y$7690,"&lt;&gt;P") + SUMIFS('2way'!$AF$3:$AF$7690,'2way'!$R$3:$R$7690,"="&amp;B361,'2way'!$Y$3:$Y$7690,"&lt;&gt;P")</f>
        <v>-568</v>
      </c>
      <c r="K361" s="79">
        <f t="shared" si="17"/>
        <v>-0.63111111111111107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900</v>
      </c>
      <c r="D362">
        <f>SUMIFS('2way'!$AB$3:$AB$7690,'2way'!$Q$3:$Q$7690,"="&amp;B362,'2way'!$Z$3:$Z$7690,"&lt;&gt;P") + SUMIFS('2way'!$AB$3:$AB$7690,'2way'!$R$3:$R$7690,"="&amp;B362,'2way'!$Z$3:$Z$7690,"&lt;&gt;P")</f>
        <v>434</v>
      </c>
      <c r="E362" s="79">
        <f t="shared" si="15"/>
        <v>0.48222222222222222</v>
      </c>
      <c r="F362">
        <f>SUMIFS('2way'!$Z$3:$Z$7690,'2way'!$Q$3:$Q$7690,"=" &amp;B362,'2way'!$Y$3:$Y$7690,"&lt;&gt;P") + SUMIFS('2way'!$Z$3:$Z$7690,'2way'!$R$3:$R$7690,"=" &amp;B362,'2way'!$Y$3:$Y$7690,"&lt;&gt;P")</f>
        <v>900</v>
      </c>
      <c r="G362">
        <f>SUMIFS('2way'!$AD$3:$AD$7690,'2way'!$Q$3:$Q$7690,"="&amp;B362,'2way'!$Y$3:$Y$7690,"&lt;&gt;P") + SUMIFS('2way'!$AD$3:$AD$7690,'2way'!$R$3:$R$7690,"="&amp;D362,'2way'!$Y$3:$Y$7690,"&lt;&gt;P")</f>
        <v>-400</v>
      </c>
      <c r="H362" s="79">
        <f t="shared" si="16"/>
        <v>-0.44444444444444442</v>
      </c>
      <c r="I362">
        <f>SUMIFS('2way'!$Z$3:$Z$7690,'2way'!$Q$3:$Q$7690,"=" &amp;B362,'2way'!$Y$3:$Y$7690,"&lt;&gt;P") + SUMIFS('2way'!$Z$3:$Z$7690,'2way'!$R$3:$R$7690,"=" &amp;B362,'2way'!$Y$3:$Y$7690,"&lt;&gt;P")</f>
        <v>900</v>
      </c>
      <c r="J362">
        <f>SUMIFS('2way'!$AF$3:$AF$7690,'2way'!$Q$3:$Q$7690,"="&amp;B362,'2way'!$Y$3:$Y$7690,"&lt;&gt;P") + SUMIFS('2way'!$AF$3:$AF$7690,'2way'!$R$3:$R$7690,"="&amp;B362,'2way'!$Y$3:$Y$7690,"&lt;&gt;P")</f>
        <v>434</v>
      </c>
      <c r="K362" s="79">
        <f t="shared" si="17"/>
        <v>0.48222222222222222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900</v>
      </c>
      <c r="D363">
        <f>SUMIFS('2way'!$AB$3:$AB$7690,'2way'!$Q$3:$Q$7690,"="&amp;B363,'2way'!$Z$3:$Z$7690,"&lt;&gt;P") + SUMIFS('2way'!$AB$3:$AB$7690,'2way'!$R$3:$R$7690,"="&amp;B363,'2way'!$Z$3:$Z$7690,"&lt;&gt;P")</f>
        <v>-297</v>
      </c>
      <c r="E363" s="79">
        <f t="shared" si="15"/>
        <v>-0.33</v>
      </c>
      <c r="F363">
        <f>SUMIFS('2way'!$Z$3:$Z$7690,'2way'!$Q$3:$Q$7690,"=" &amp;B363,'2way'!$Y$3:$Y$7690,"&lt;&gt;P") + SUMIFS('2way'!$Z$3:$Z$7690,'2way'!$R$3:$R$7690,"=" &amp;B363,'2way'!$Y$3:$Y$7690,"&lt;&gt;P")</f>
        <v>900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-0.44444444444444442</v>
      </c>
      <c r="I363">
        <f>SUMIFS('2way'!$Z$3:$Z$7690,'2way'!$Q$3:$Q$7690,"=" &amp;B363,'2way'!$Y$3:$Y$7690,"&lt;&gt;P") + SUMIFS('2way'!$Z$3:$Z$7690,'2way'!$R$3:$R$7690,"=" &amp;B363,'2way'!$Y$3:$Y$7690,"&lt;&gt;P")</f>
        <v>900</v>
      </c>
      <c r="J363">
        <f>SUMIFS('2way'!$AF$3:$AF$7690,'2way'!$Q$3:$Q$7690,"="&amp;B363,'2way'!$Y$3:$Y$7690,"&lt;&gt;P") + SUMIFS('2way'!$AF$3:$AF$7690,'2way'!$R$3:$R$7690,"="&amp;B363,'2way'!$Y$3:$Y$7690,"&lt;&gt;P")</f>
        <v>-420</v>
      </c>
      <c r="K363" s="79">
        <f t="shared" si="17"/>
        <v>-0.46666666666666667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900</v>
      </c>
      <c r="D364">
        <f>SUMIFS('2way'!$AB$3:$AB$7690,'2way'!$Q$3:$Q$7690,"="&amp;B364,'2way'!$Z$3:$Z$7690,"&lt;&gt;P") + SUMIFS('2way'!$AB$3:$AB$7690,'2way'!$R$3:$R$7690,"="&amp;B364,'2way'!$Z$3:$Z$7690,"&lt;&gt;P")</f>
        <v>-236</v>
      </c>
      <c r="E364" s="79">
        <f t="shared" si="15"/>
        <v>-0.26222222222222225</v>
      </c>
      <c r="F364">
        <f>SUMIFS('2way'!$Z$3:$Z$7690,'2way'!$Q$3:$Q$7690,"=" &amp;B364,'2way'!$Y$3:$Y$7690,"&lt;&gt;P") + SUMIFS('2way'!$Z$3:$Z$7690,'2way'!$R$3:$R$7690,"=" &amp;B364,'2way'!$Y$3:$Y$7690,"&lt;&gt;P")</f>
        <v>900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-0.12</v>
      </c>
      <c r="I364">
        <f>SUMIFS('2way'!$Z$3:$Z$7690,'2way'!$Q$3:$Q$7690,"=" &amp;B364,'2way'!$Y$3:$Y$7690,"&lt;&gt;P") + SUMIFS('2way'!$Z$3:$Z$7690,'2way'!$R$3:$R$7690,"=" &amp;B364,'2way'!$Y$3:$Y$7690,"&lt;&gt;P")</f>
        <v>900</v>
      </c>
      <c r="J364">
        <f>SUMIFS('2way'!$AF$3:$AF$7690,'2way'!$Q$3:$Q$7690,"="&amp;B364,'2way'!$Y$3:$Y$7690,"&lt;&gt;P") + SUMIFS('2way'!$AF$3:$AF$7690,'2way'!$R$3:$R$7690,"="&amp;B364,'2way'!$Y$3:$Y$7690,"&lt;&gt;P")</f>
        <v>-424</v>
      </c>
      <c r="K364" s="79">
        <f t="shared" si="17"/>
        <v>-0.47111111111111109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900</v>
      </c>
      <c r="D365">
        <f>SUMIFS('2way'!$AB$3:$AB$7690,'2way'!$Q$3:$Q$7690,"="&amp;B365,'2way'!$Z$3:$Z$7690,"&lt;&gt;P") + SUMIFS('2way'!$AB$3:$AB$7690,'2way'!$R$3:$R$7690,"="&amp;B365,'2way'!$Z$3:$Z$7690,"&lt;&gt;P")</f>
        <v>-507</v>
      </c>
      <c r="E365" s="79">
        <f t="shared" si="15"/>
        <v>-0.56333333333333335</v>
      </c>
      <c r="F365">
        <f>SUMIFS('2way'!$Z$3:$Z$7690,'2way'!$Q$3:$Q$7690,"=" &amp;B365,'2way'!$Y$3:$Y$7690,"&lt;&gt;P") + SUMIFS('2way'!$Z$3:$Z$7690,'2way'!$R$3:$R$7690,"=" &amp;B365,'2way'!$Y$3:$Y$7690,"&lt;&gt;P")</f>
        <v>900</v>
      </c>
      <c r="G365">
        <f>SUMIFS('2way'!$AD$3:$AD$7690,'2way'!$Q$3:$Q$7690,"="&amp;B365,'2way'!$Y$3:$Y$7690,"&lt;&gt;P") + SUMIFS('2way'!$AD$3:$AD$7690,'2way'!$R$3:$R$7690,"="&amp;D365,'2way'!$Y$3:$Y$7690,"&lt;&gt;P")</f>
        <v>-500</v>
      </c>
      <c r="H365" s="79">
        <f t="shared" si="16"/>
        <v>-0.55555555555555558</v>
      </c>
      <c r="I365">
        <f>SUMIFS('2way'!$Z$3:$Z$7690,'2way'!$Q$3:$Q$7690,"=" &amp;B365,'2way'!$Y$3:$Y$7690,"&lt;&gt;P") + SUMIFS('2way'!$Z$3:$Z$7690,'2way'!$R$3:$R$7690,"=" &amp;B365,'2way'!$Y$3:$Y$7690,"&lt;&gt;P")</f>
        <v>900</v>
      </c>
      <c r="J365">
        <f>SUMIFS('2way'!$AF$3:$AF$7690,'2way'!$Q$3:$Q$7690,"="&amp;B365,'2way'!$Y$3:$Y$7690,"&lt;&gt;P") + SUMIFS('2way'!$AF$3:$AF$7690,'2way'!$R$3:$R$7690,"="&amp;B365,'2way'!$Y$3:$Y$7690,"&lt;&gt;P")</f>
        <v>-720</v>
      </c>
      <c r="K365" s="79">
        <f t="shared" si="17"/>
        <v>-0.8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900</v>
      </c>
      <c r="D366">
        <f>SUMIFS('2way'!$AB$3:$AB$7690,'2way'!$Q$3:$Q$7690,"="&amp;B366,'2way'!$Z$3:$Z$7690,"&lt;&gt;P") + SUMIFS('2way'!$AB$3:$AB$7690,'2way'!$R$3:$R$7690,"="&amp;B366,'2way'!$Z$3:$Z$7690,"&lt;&gt;P")</f>
        <v>-338</v>
      </c>
      <c r="E366" s="79">
        <f t="shared" si="15"/>
        <v>-0.37555555555555553</v>
      </c>
      <c r="F366">
        <f>SUMIFS('2way'!$Z$3:$Z$7690,'2way'!$Q$3:$Q$7690,"=" &amp;B366,'2way'!$Y$3:$Y$7690,"&lt;&gt;P") + SUMIFS('2way'!$Z$3:$Z$7690,'2way'!$R$3:$R$7690,"=" &amp;B366,'2way'!$Y$3:$Y$7690,"&lt;&gt;P")</f>
        <v>900</v>
      </c>
      <c r="G366">
        <f>SUMIFS('2way'!$AD$3:$AD$7690,'2way'!$Q$3:$Q$7690,"="&amp;B366,'2way'!$Y$3:$Y$7690,"&lt;&gt;P") + SUMIFS('2way'!$AD$3:$AD$7690,'2way'!$R$3:$R$7690,"="&amp;D366,'2way'!$Y$3:$Y$7690,"&lt;&gt;P")</f>
        <v>-400</v>
      </c>
      <c r="H366" s="79">
        <f t="shared" si="16"/>
        <v>-0.44444444444444442</v>
      </c>
      <c r="I366">
        <f>SUMIFS('2way'!$Z$3:$Z$7690,'2way'!$Q$3:$Q$7690,"=" &amp;B366,'2way'!$Y$3:$Y$7690,"&lt;&gt;P") + SUMIFS('2way'!$Z$3:$Z$7690,'2way'!$R$3:$R$7690,"=" &amp;B366,'2way'!$Y$3:$Y$7690,"&lt;&gt;P")</f>
        <v>900</v>
      </c>
      <c r="J366">
        <f>SUMIFS('2way'!$AF$3:$AF$7690,'2way'!$Q$3:$Q$7690,"="&amp;B366,'2way'!$Y$3:$Y$7690,"&lt;&gt;P") + SUMIFS('2way'!$AF$3:$AF$7690,'2way'!$R$3:$R$7690,"="&amp;B366,'2way'!$Y$3:$Y$7690,"&lt;&gt;P")</f>
        <v>-559</v>
      </c>
      <c r="K366" s="79">
        <f t="shared" si="17"/>
        <v>-0.62111111111111106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900</v>
      </c>
      <c r="D367">
        <f>SUMIFS('2way'!$AB$3:$AB$7690,'2way'!$Q$3:$Q$7690,"="&amp;B367,'2way'!$Z$3:$Z$7690,"&lt;&gt;P") + SUMIFS('2way'!$AB$3:$AB$7690,'2way'!$R$3:$R$7690,"="&amp;B367,'2way'!$Z$3:$Z$7690,"&lt;&gt;P")</f>
        <v>-344</v>
      </c>
      <c r="E367" s="79">
        <f t="shared" si="15"/>
        <v>-0.38222222222222224</v>
      </c>
      <c r="F367">
        <f>SUMIFS('2way'!$Z$3:$Z$7690,'2way'!$Q$3:$Q$7690,"=" &amp;B367,'2way'!$Y$3:$Y$7690,"&lt;&gt;P") + SUMIFS('2way'!$Z$3:$Z$7690,'2way'!$R$3:$R$7690,"=" &amp;B367,'2way'!$Y$3:$Y$7690,"&lt;&gt;P")</f>
        <v>900</v>
      </c>
      <c r="G367">
        <f>SUMIFS('2way'!$AD$3:$AD$7690,'2way'!$Q$3:$Q$7690,"="&amp;B367,'2way'!$Y$3:$Y$7690,"&lt;&gt;P") + SUMIFS('2way'!$AD$3:$AD$7690,'2way'!$R$3:$R$7690,"="&amp;D367,'2way'!$Y$3:$Y$7690,"&lt;&gt;P")</f>
        <v>-500</v>
      </c>
      <c r="H367" s="79">
        <f t="shared" si="16"/>
        <v>-0.55555555555555558</v>
      </c>
      <c r="I367">
        <f>SUMIFS('2way'!$Z$3:$Z$7690,'2way'!$Q$3:$Q$7690,"=" &amp;B367,'2way'!$Y$3:$Y$7690,"&lt;&gt;P") + SUMIFS('2way'!$Z$3:$Z$7690,'2way'!$R$3:$R$7690,"=" &amp;B367,'2way'!$Y$3:$Y$7690,"&lt;&gt;P")</f>
        <v>900</v>
      </c>
      <c r="J367">
        <f>SUMIFS('2way'!$AF$3:$AF$7690,'2way'!$Q$3:$Q$7690,"="&amp;B367,'2way'!$Y$3:$Y$7690,"&lt;&gt;P") + SUMIFS('2way'!$AF$3:$AF$7690,'2way'!$R$3:$R$7690,"="&amp;B367,'2way'!$Y$3:$Y$7690,"&lt;&gt;P")</f>
        <v>-417</v>
      </c>
      <c r="K367" s="79">
        <f t="shared" si="17"/>
        <v>-0.46333333333333332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900</v>
      </c>
      <c r="D368">
        <f>SUMIFS('2way'!$AB$3:$AB$7690,'2way'!$Q$3:$Q$7690,"="&amp;B368,'2way'!$Z$3:$Z$7690,"&lt;&gt;P") + SUMIFS('2way'!$AB$3:$AB$7690,'2way'!$R$3:$R$7690,"="&amp;B368,'2way'!$Z$3:$Z$7690,"&lt;&gt;P")</f>
        <v>-120</v>
      </c>
      <c r="E368" s="79">
        <f t="shared" si="15"/>
        <v>-0.13333333333333333</v>
      </c>
      <c r="F368">
        <f>SUMIFS('2way'!$Z$3:$Z$7690,'2way'!$Q$3:$Q$7690,"=" &amp;B368,'2way'!$Y$3:$Y$7690,"&lt;&gt;P") + SUMIFS('2way'!$Z$3:$Z$7690,'2way'!$R$3:$R$7690,"=" &amp;B368,'2way'!$Y$3:$Y$7690,"&lt;&gt;P")</f>
        <v>900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-0.44444444444444442</v>
      </c>
      <c r="I368">
        <f>SUMIFS('2way'!$Z$3:$Z$7690,'2way'!$Q$3:$Q$7690,"=" &amp;B368,'2way'!$Y$3:$Y$7690,"&lt;&gt;P") + SUMIFS('2way'!$Z$3:$Z$7690,'2way'!$R$3:$R$7690,"=" &amp;B368,'2way'!$Y$3:$Y$7690,"&lt;&gt;P")</f>
        <v>900</v>
      </c>
      <c r="J368">
        <f>SUMIFS('2way'!$AF$3:$AF$7690,'2way'!$Q$3:$Q$7690,"="&amp;B368,'2way'!$Y$3:$Y$7690,"&lt;&gt;P") + SUMIFS('2way'!$AF$3:$AF$7690,'2way'!$R$3:$R$7690,"="&amp;B368,'2way'!$Y$3:$Y$7690,"&lt;&gt;P")</f>
        <v>-540</v>
      </c>
      <c r="K368" s="79">
        <f t="shared" si="17"/>
        <v>-0.6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900</v>
      </c>
      <c r="D369">
        <f>SUMIFS('2way'!$AB$3:$AB$7690,'2way'!$Q$3:$Q$7690,"="&amp;B369,'2way'!$Z$3:$Z$7690,"&lt;&gt;P") + SUMIFS('2way'!$AB$3:$AB$7690,'2way'!$R$3:$R$7690,"="&amp;B369,'2way'!$Z$3:$Z$7690,"&lt;&gt;P")</f>
        <v>189</v>
      </c>
      <c r="E369" s="79">
        <f t="shared" si="15"/>
        <v>0.21</v>
      </c>
      <c r="F369">
        <f>SUMIFS('2way'!$Z$3:$Z$7690,'2way'!$Q$3:$Q$7690,"=" &amp;B369,'2way'!$Y$3:$Y$7690,"&lt;&gt;P") + SUMIFS('2way'!$Z$3:$Z$7690,'2way'!$R$3:$R$7690,"=" &amp;B369,'2way'!$Y$3:$Y$7690,"&lt;&gt;P")</f>
        <v>900</v>
      </c>
      <c r="G369">
        <f>SUMIFS('2way'!$AD$3:$AD$7690,'2way'!$Q$3:$Q$7690,"="&amp;B369,'2way'!$Y$3:$Y$7690,"&lt;&gt;P") + SUMIFS('2way'!$AD$3:$AD$7690,'2way'!$R$3:$R$7690,"="&amp;D369,'2way'!$Y$3:$Y$7690,"&lt;&gt;P")</f>
        <v>-210</v>
      </c>
      <c r="H369" s="79">
        <f t="shared" si="16"/>
        <v>-0.23333333333333334</v>
      </c>
      <c r="I369">
        <f>SUMIFS('2way'!$Z$3:$Z$7690,'2way'!$Q$3:$Q$7690,"=" &amp;B369,'2way'!$Y$3:$Y$7690,"&lt;&gt;P") + SUMIFS('2way'!$Z$3:$Z$7690,'2way'!$R$3:$R$7690,"=" &amp;B369,'2way'!$Y$3:$Y$7690,"&lt;&gt;P")</f>
        <v>900</v>
      </c>
      <c r="J369">
        <f>SUMIFS('2way'!$AF$3:$AF$7690,'2way'!$Q$3:$Q$7690,"="&amp;B369,'2way'!$Y$3:$Y$7690,"&lt;&gt;P") + SUMIFS('2way'!$AF$3:$AF$7690,'2way'!$R$3:$R$7690,"="&amp;B369,'2way'!$Y$3:$Y$7690,"&lt;&gt;P")</f>
        <v>-1</v>
      </c>
      <c r="K369" s="79">
        <f t="shared" si="17"/>
        <v>-1.1111111111111111E-3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900</v>
      </c>
      <c r="D370">
        <f>SUMIFS('2way'!$AB$3:$AB$7690,'2way'!$Q$3:$Q$7690,"="&amp;B370,'2way'!$Z$3:$Z$7690,"&lt;&gt;P") + SUMIFS('2way'!$AB$3:$AB$7690,'2way'!$R$3:$R$7690,"="&amp;B370,'2way'!$Z$3:$Z$7690,"&lt;&gt;P")</f>
        <v>73</v>
      </c>
      <c r="E370" s="79">
        <f t="shared" si="15"/>
        <v>8.1111111111111106E-2</v>
      </c>
      <c r="F370">
        <f>SUMIFS('2way'!$Z$3:$Z$7690,'2way'!$Q$3:$Q$7690,"=" &amp;B370,'2way'!$Y$3:$Y$7690,"&lt;&gt;P") + SUMIFS('2way'!$Z$3:$Z$7690,'2way'!$R$3:$R$7690,"=" &amp;B370,'2way'!$Y$3:$Y$7690,"&lt;&gt;P")</f>
        <v>900</v>
      </c>
      <c r="G370">
        <f>SUMIFS('2way'!$AD$3:$AD$7690,'2way'!$Q$3:$Q$7690,"="&amp;B370,'2way'!$Y$3:$Y$7690,"&lt;&gt;P") + SUMIFS('2way'!$AD$3:$AD$7690,'2way'!$R$3:$R$7690,"="&amp;D370,'2way'!$Y$3:$Y$7690,"&lt;&gt;P")</f>
        <v>-25</v>
      </c>
      <c r="H370" s="79">
        <f t="shared" si="16"/>
        <v>-2.7777777777777776E-2</v>
      </c>
      <c r="I370">
        <f>SUMIFS('2way'!$Z$3:$Z$7690,'2way'!$Q$3:$Q$7690,"=" &amp;B370,'2way'!$Y$3:$Y$7690,"&lt;&gt;P") + SUMIFS('2way'!$Z$3:$Z$7690,'2way'!$R$3:$R$7690,"=" &amp;B370,'2way'!$Y$3:$Y$7690,"&lt;&gt;P")</f>
        <v>900</v>
      </c>
      <c r="J370">
        <f>SUMIFS('2way'!$AF$3:$AF$7690,'2way'!$Q$3:$Q$7690,"="&amp;B370,'2way'!$Y$3:$Y$7690,"&lt;&gt;P") + SUMIFS('2way'!$AF$3:$AF$7690,'2way'!$R$3:$R$7690,"="&amp;B370,'2way'!$Y$3:$Y$7690,"&lt;&gt;P")</f>
        <v>-900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900</v>
      </c>
      <c r="D371">
        <f>SUMIFS('2way'!$AB$3:$AB$7690,'2way'!$Q$3:$Q$7690,"="&amp;B371,'2way'!$Z$3:$Z$7690,"&lt;&gt;P") + SUMIFS('2way'!$AB$3:$AB$7690,'2way'!$R$3:$R$7690,"="&amp;B371,'2way'!$Z$3:$Z$7690,"&lt;&gt;P")</f>
        <v>263</v>
      </c>
      <c r="E371" s="79">
        <f t="shared" si="15"/>
        <v>0.29222222222222222</v>
      </c>
      <c r="F371">
        <f>SUMIFS('2way'!$Z$3:$Z$7690,'2way'!$Q$3:$Q$7690,"=" &amp;B371,'2way'!$Y$3:$Y$7690,"&lt;&gt;P") + SUMIFS('2way'!$Z$3:$Z$7690,'2way'!$R$3:$R$7690,"=" &amp;B371,'2way'!$Y$3:$Y$7690,"&lt;&gt;P")</f>
        <v>900</v>
      </c>
      <c r="G371">
        <f>SUMIFS('2way'!$AD$3:$AD$7690,'2way'!$Q$3:$Q$7690,"="&amp;B371,'2way'!$Y$3:$Y$7690,"&lt;&gt;P") + SUMIFS('2way'!$AD$3:$AD$7690,'2way'!$R$3:$R$7690,"="&amp;D371,'2way'!$Y$3:$Y$7690,"&lt;&gt;P")</f>
        <v>15</v>
      </c>
      <c r="H371" s="79">
        <f t="shared" si="16"/>
        <v>1.6666666666666666E-2</v>
      </c>
      <c r="I371">
        <f>SUMIFS('2way'!$Z$3:$Z$7690,'2way'!$Q$3:$Q$7690,"=" &amp;B371,'2way'!$Y$3:$Y$7690,"&lt;&gt;P") + SUMIFS('2way'!$Z$3:$Z$7690,'2way'!$R$3:$R$7690,"=" &amp;B371,'2way'!$Y$3:$Y$7690,"&lt;&gt;P")</f>
        <v>900</v>
      </c>
      <c r="J371">
        <f>SUMIFS('2way'!$AF$3:$AF$7690,'2way'!$Q$3:$Q$7690,"="&amp;B371,'2way'!$Y$3:$Y$7690,"&lt;&gt;P") + SUMIFS('2way'!$AF$3:$AF$7690,'2way'!$R$3:$R$7690,"="&amp;B371,'2way'!$Y$3:$Y$7690,"&lt;&gt;P")</f>
        <v>-560</v>
      </c>
      <c r="K371" s="79">
        <f t="shared" si="17"/>
        <v>-0.62222222222222223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900</v>
      </c>
      <c r="D372">
        <f>SUMIFS('2way'!$AB$3:$AB$7690,'2way'!$Q$3:$Q$7690,"="&amp;B372,'2way'!$Z$3:$Z$7690,"&lt;&gt;P") + SUMIFS('2way'!$AB$3:$AB$7690,'2way'!$R$3:$R$7690,"="&amp;B372,'2way'!$Z$3:$Z$7690,"&lt;&gt;P")</f>
        <v>300</v>
      </c>
      <c r="E372" s="79">
        <f t="shared" si="15"/>
        <v>0.33333333333333331</v>
      </c>
      <c r="F372">
        <f>SUMIFS('2way'!$Z$3:$Z$7690,'2way'!$Q$3:$Q$7690,"=" &amp;B372,'2way'!$Y$3:$Y$7690,"&lt;&gt;P") + SUMIFS('2way'!$Z$3:$Z$7690,'2way'!$R$3:$R$7690,"=" &amp;B372,'2way'!$Y$3:$Y$7690,"&lt;&gt;P")</f>
        <v>900</v>
      </c>
      <c r="G372">
        <f>SUMIFS('2way'!$AD$3:$AD$7690,'2way'!$Q$3:$Q$7690,"="&amp;B372,'2way'!$Y$3:$Y$7690,"&lt;&gt;P") + SUMIFS('2way'!$AD$3:$AD$7690,'2way'!$R$3:$R$7690,"="&amp;D372,'2way'!$Y$3:$Y$7690,"&lt;&gt;P")</f>
        <v>-192</v>
      </c>
      <c r="H372" s="79">
        <f t="shared" si="16"/>
        <v>-0.21333333333333335</v>
      </c>
      <c r="I372">
        <f>SUMIFS('2way'!$Z$3:$Z$7690,'2way'!$Q$3:$Q$7690,"=" &amp;B372,'2way'!$Y$3:$Y$7690,"&lt;&gt;P") + SUMIFS('2way'!$Z$3:$Z$7690,'2way'!$R$3:$R$7690,"=" &amp;B372,'2way'!$Y$3:$Y$7690,"&lt;&gt;P")</f>
        <v>900</v>
      </c>
      <c r="J372">
        <f>SUMIFS('2way'!$AF$3:$AF$7690,'2way'!$Q$3:$Q$7690,"="&amp;B372,'2way'!$Y$3:$Y$7690,"&lt;&gt;P") + SUMIFS('2way'!$AF$3:$AF$7690,'2way'!$R$3:$R$7690,"="&amp;B372,'2way'!$Y$3:$Y$7690,"&lt;&gt;P")</f>
        <v>-127.00000000000003</v>
      </c>
      <c r="K372" s="79">
        <f t="shared" si="17"/>
        <v>-0.14111111111111113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800</v>
      </c>
      <c r="D373">
        <f>SUMIFS('2way'!$AB$3:$AB$7690,'2way'!$Q$3:$Q$7690,"="&amp;B373,'2way'!$Z$3:$Z$7690,"&lt;&gt;P") + SUMIFS('2way'!$AB$3:$AB$7690,'2way'!$R$3:$R$7690,"="&amp;B373,'2way'!$Z$3:$Z$7690,"&lt;&gt;P")</f>
        <v>-251</v>
      </c>
      <c r="E373" s="79">
        <f t="shared" si="15"/>
        <v>-0.31374999999999997</v>
      </c>
      <c r="F373">
        <f>SUMIFS('2way'!$Z$3:$Z$7690,'2way'!$Q$3:$Q$7690,"=" &amp;B373,'2way'!$Y$3:$Y$7690,"&lt;&gt;P") + SUMIFS('2way'!$Z$3:$Z$7690,'2way'!$R$3:$R$7690,"=" &amp;B373,'2way'!$Y$3:$Y$7690,"&lt;&gt;P")</f>
        <v>800</v>
      </c>
      <c r="G373">
        <f>SUMIFS('2way'!$AD$3:$AD$7690,'2way'!$Q$3:$Q$7690,"="&amp;B373,'2way'!$Y$3:$Y$7690,"&lt;&gt;P") + SUMIFS('2way'!$AD$3:$AD$7690,'2way'!$R$3:$R$7690,"="&amp;D373,'2way'!$Y$3:$Y$7690,"&lt;&gt;P")</f>
        <v>-400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800</v>
      </c>
      <c r="J373">
        <f>SUMIFS('2way'!$AF$3:$AF$7690,'2way'!$Q$3:$Q$7690,"="&amp;B373,'2way'!$Y$3:$Y$7690,"&lt;&gt;P") + SUMIFS('2way'!$AF$3:$AF$7690,'2way'!$R$3:$R$7690,"="&amp;B373,'2way'!$Y$3:$Y$7690,"&lt;&gt;P")</f>
        <v>-439</v>
      </c>
      <c r="K373" s="79">
        <f t="shared" si="17"/>
        <v>-0.54874999999999996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1000</v>
      </c>
      <c r="D374">
        <f>SUMIFS('2way'!$AB$3:$AB$7690,'2way'!$Q$3:$Q$7690,"="&amp;B374,'2way'!$Z$3:$Z$7690,"&lt;&gt;P") + SUMIFS('2way'!$AB$3:$AB$7690,'2way'!$R$3:$R$7690,"="&amp;B374,'2way'!$Z$3:$Z$7690,"&lt;&gt;P")</f>
        <v>-384</v>
      </c>
      <c r="E374" s="79">
        <f t="shared" si="15"/>
        <v>-0.38400000000000001</v>
      </c>
      <c r="F374">
        <f>SUMIFS('2way'!$Z$3:$Z$7690,'2way'!$Q$3:$Q$7690,"=" &amp;B374,'2way'!$Y$3:$Y$7690,"&lt;&gt;P") + SUMIFS('2way'!$Z$3:$Z$7690,'2way'!$R$3:$R$7690,"=" &amp;B374,'2way'!$Y$3:$Y$7690,"&lt;&gt;P")</f>
        <v>1000</v>
      </c>
      <c r="G374">
        <f>SUMIFS('2way'!$AD$3:$AD$7690,'2way'!$Q$3:$Q$7690,"="&amp;B374,'2way'!$Y$3:$Y$7690,"&lt;&gt;P") + SUMIFS('2way'!$AD$3:$AD$7690,'2way'!$R$3:$R$7690,"="&amp;D374,'2way'!$Y$3:$Y$7690,"&lt;&gt;P")</f>
        <v>-500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1000</v>
      </c>
      <c r="J374">
        <f>SUMIFS('2way'!$AF$3:$AF$7690,'2way'!$Q$3:$Q$7690,"="&amp;B374,'2way'!$Y$3:$Y$7690,"&lt;&gt;P") + SUMIFS('2way'!$AF$3:$AF$7690,'2way'!$R$3:$R$7690,"="&amp;B374,'2way'!$Y$3:$Y$7690,"&lt;&gt;P")</f>
        <v>-811</v>
      </c>
      <c r="K374" s="79">
        <f t="shared" si="17"/>
        <v>-0.81100000000000005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900</v>
      </c>
      <c r="D375">
        <f>SUMIFS('2way'!$AB$3:$AB$7690,'2way'!$Q$3:$Q$7690,"="&amp;B375,'2way'!$Z$3:$Z$7690,"&lt;&gt;P") + SUMIFS('2way'!$AB$3:$AB$7690,'2way'!$R$3:$R$7690,"="&amp;B375,'2way'!$Z$3:$Z$7690,"&lt;&gt;P")</f>
        <v>286.99999999999994</v>
      </c>
      <c r="E375" s="79">
        <f t="shared" si="15"/>
        <v>0.31888888888888883</v>
      </c>
      <c r="F375">
        <f>SUMIFS('2way'!$Z$3:$Z$7690,'2way'!$Q$3:$Q$7690,"=" &amp;B375,'2way'!$Y$3:$Y$7690,"&lt;&gt;P") + SUMIFS('2way'!$Z$3:$Z$7690,'2way'!$R$3:$R$7690,"=" &amp;B375,'2way'!$Y$3:$Y$7690,"&lt;&gt;P")</f>
        <v>900</v>
      </c>
      <c r="G375">
        <f>SUMIFS('2way'!$AD$3:$AD$7690,'2way'!$Q$3:$Q$7690,"="&amp;B375,'2way'!$Y$3:$Y$7690,"&lt;&gt;P") + SUMIFS('2way'!$AD$3:$AD$7690,'2way'!$R$3:$R$7690,"="&amp;D375,'2way'!$Y$3:$Y$7690,"&lt;&gt;P")</f>
        <v>-307</v>
      </c>
      <c r="H375" s="79">
        <f t="shared" si="16"/>
        <v>-0.34111111111111109</v>
      </c>
      <c r="I375">
        <f>SUMIFS('2way'!$Z$3:$Z$7690,'2way'!$Q$3:$Q$7690,"=" &amp;B375,'2way'!$Y$3:$Y$7690,"&lt;&gt;P") + SUMIFS('2way'!$Z$3:$Z$7690,'2way'!$R$3:$R$7690,"=" &amp;B375,'2way'!$Y$3:$Y$7690,"&lt;&gt;P")</f>
        <v>900</v>
      </c>
      <c r="J375">
        <f>SUMIFS('2way'!$AF$3:$AF$7690,'2way'!$Q$3:$Q$7690,"="&amp;B375,'2way'!$Y$3:$Y$7690,"&lt;&gt;P") + SUMIFS('2way'!$AF$3:$AF$7690,'2way'!$R$3:$R$7690,"="&amp;B375,'2way'!$Y$3:$Y$7690,"&lt;&gt;P")</f>
        <v>-512</v>
      </c>
      <c r="K375" s="79">
        <f t="shared" si="17"/>
        <v>-0.56888888888888889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900</v>
      </c>
      <c r="D376">
        <f>SUMIFS('2way'!$AB$3:$AB$7690,'2way'!$Q$3:$Q$7690,"="&amp;B376,'2way'!$Z$3:$Z$7690,"&lt;&gt;P") + SUMIFS('2way'!$AB$3:$AB$7690,'2way'!$R$3:$R$7690,"="&amp;B376,'2way'!$Z$3:$Z$7690,"&lt;&gt;P")</f>
        <v>375</v>
      </c>
      <c r="E376" s="79">
        <f t="shared" si="15"/>
        <v>0.41666666666666669</v>
      </c>
      <c r="F376">
        <f>SUMIFS('2way'!$Z$3:$Z$7690,'2way'!$Q$3:$Q$7690,"=" &amp;B376,'2way'!$Y$3:$Y$7690,"&lt;&gt;P") + SUMIFS('2way'!$Z$3:$Z$7690,'2way'!$R$3:$R$7690,"=" &amp;B376,'2way'!$Y$3:$Y$7690,"&lt;&gt;P")</f>
        <v>900</v>
      </c>
      <c r="G376">
        <f>SUMIFS('2way'!$AD$3:$AD$7690,'2way'!$Q$3:$Q$7690,"="&amp;B376,'2way'!$Y$3:$Y$7690,"&lt;&gt;P") + SUMIFS('2way'!$AD$3:$AD$7690,'2way'!$R$3:$R$7690,"="&amp;D376,'2way'!$Y$3:$Y$7690,"&lt;&gt;P")</f>
        <v>-313</v>
      </c>
      <c r="H376" s="79">
        <f t="shared" si="16"/>
        <v>-0.3477777777777778</v>
      </c>
      <c r="I376">
        <f>SUMIFS('2way'!$Z$3:$Z$7690,'2way'!$Q$3:$Q$7690,"=" &amp;B376,'2way'!$Y$3:$Y$7690,"&lt;&gt;P") + SUMIFS('2way'!$Z$3:$Z$7690,'2way'!$R$3:$R$7690,"=" &amp;B376,'2way'!$Y$3:$Y$7690,"&lt;&gt;P")</f>
        <v>900</v>
      </c>
      <c r="J376">
        <f>SUMIFS('2way'!$AF$3:$AF$7690,'2way'!$Q$3:$Q$7690,"="&amp;B376,'2way'!$Y$3:$Y$7690,"&lt;&gt;P") + SUMIFS('2way'!$AF$3:$AF$7690,'2way'!$R$3:$R$7690,"="&amp;B376,'2way'!$Y$3:$Y$7690,"&lt;&gt;P")</f>
        <v>-17</v>
      </c>
      <c r="K376" s="79">
        <f t="shared" si="17"/>
        <v>-1.8888888888888889E-2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900</v>
      </c>
      <c r="D377">
        <f>SUMIFS('2way'!$AB$3:$AB$7690,'2way'!$Q$3:$Q$7690,"="&amp;B377,'2way'!$Z$3:$Z$7690,"&lt;&gt;P") + SUMIFS('2way'!$AB$3:$AB$7690,'2way'!$R$3:$R$7690,"="&amp;B377,'2way'!$Z$3:$Z$7690,"&lt;&gt;P")</f>
        <v>260</v>
      </c>
      <c r="E377" s="79">
        <f t="shared" si="15"/>
        <v>0.28888888888888886</v>
      </c>
      <c r="F377">
        <f>SUMIFS('2way'!$Z$3:$Z$7690,'2way'!$Q$3:$Q$7690,"=" &amp;B377,'2way'!$Y$3:$Y$7690,"&lt;&gt;P") + SUMIFS('2way'!$Z$3:$Z$7690,'2way'!$R$3:$R$7690,"=" &amp;B377,'2way'!$Y$3:$Y$7690,"&lt;&gt;P")</f>
        <v>900</v>
      </c>
      <c r="G377">
        <f>SUMIFS('2way'!$AD$3:$AD$7690,'2way'!$Q$3:$Q$7690,"="&amp;B377,'2way'!$Y$3:$Y$7690,"&lt;&gt;P") + SUMIFS('2way'!$AD$3:$AD$7690,'2way'!$R$3:$R$7690,"="&amp;D377,'2way'!$Y$3:$Y$7690,"&lt;&gt;P")</f>
        <v>-208</v>
      </c>
      <c r="H377" s="79">
        <f t="shared" si="16"/>
        <v>-0.2311111111111111</v>
      </c>
      <c r="I377">
        <f>SUMIFS('2way'!$Z$3:$Z$7690,'2way'!$Q$3:$Q$7690,"=" &amp;B377,'2way'!$Y$3:$Y$7690,"&lt;&gt;P") + SUMIFS('2way'!$Z$3:$Z$7690,'2way'!$R$3:$R$7690,"=" &amp;B377,'2way'!$Y$3:$Y$7690,"&lt;&gt;P")</f>
        <v>900</v>
      </c>
      <c r="J377">
        <f>SUMIFS('2way'!$AF$3:$AF$7690,'2way'!$Q$3:$Q$7690,"="&amp;B377,'2way'!$Y$3:$Y$7690,"&lt;&gt;P") + SUMIFS('2way'!$AF$3:$AF$7690,'2way'!$R$3:$R$7690,"="&amp;B377,'2way'!$Y$3:$Y$7690,"&lt;&gt;P")</f>
        <v>-707</v>
      </c>
      <c r="K377" s="79">
        <f t="shared" si="17"/>
        <v>-0.78555555555555556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1000</v>
      </c>
      <c r="D378">
        <f>SUMIFS('2way'!$AB$3:$AB$7690,'2way'!$Q$3:$Q$7690,"="&amp;B378,'2way'!$Z$3:$Z$7690,"&lt;&gt;P") + SUMIFS('2way'!$AB$3:$AB$7690,'2way'!$R$3:$R$7690,"="&amp;B378,'2way'!$Z$3:$Z$7690,"&lt;&gt;P")</f>
        <v>317</v>
      </c>
      <c r="E378" s="79">
        <f t="shared" si="15"/>
        <v>0.317</v>
      </c>
      <c r="F378">
        <f>SUMIFS('2way'!$Z$3:$Z$7690,'2way'!$Q$3:$Q$7690,"=" &amp;B378,'2way'!$Y$3:$Y$7690,"&lt;&gt;P") + SUMIFS('2way'!$Z$3:$Z$7690,'2way'!$R$3:$R$7690,"=" &amp;B378,'2way'!$Y$3:$Y$7690,"&lt;&gt;P")</f>
        <v>1000</v>
      </c>
      <c r="G378">
        <f>SUMIFS('2way'!$AD$3:$AD$7690,'2way'!$Q$3:$Q$7690,"="&amp;B378,'2way'!$Y$3:$Y$7690,"&lt;&gt;P") + SUMIFS('2way'!$AD$3:$AD$7690,'2way'!$R$3:$R$7690,"="&amp;D378,'2way'!$Y$3:$Y$7690,"&lt;&gt;P")</f>
        <v>424</v>
      </c>
      <c r="H378" s="79">
        <f t="shared" si="16"/>
        <v>0.42399999999999999</v>
      </c>
      <c r="I378">
        <f>SUMIFS('2way'!$Z$3:$Z$7690,'2way'!$Q$3:$Q$7690,"=" &amp;B378,'2way'!$Y$3:$Y$7690,"&lt;&gt;P") + SUMIFS('2way'!$Z$3:$Z$7690,'2way'!$R$3:$R$7690,"=" &amp;B378,'2way'!$Y$3:$Y$7690,"&lt;&gt;P")</f>
        <v>1000</v>
      </c>
      <c r="J378">
        <f>SUMIFS('2way'!$AF$3:$AF$7690,'2way'!$Q$3:$Q$7690,"="&amp;B378,'2way'!$Y$3:$Y$7690,"&lt;&gt;P") + SUMIFS('2way'!$AF$3:$AF$7690,'2way'!$R$3:$R$7690,"="&amp;B378,'2way'!$Y$3:$Y$7690,"&lt;&gt;P")</f>
        <v>-607</v>
      </c>
      <c r="K378" s="79">
        <f t="shared" si="17"/>
        <v>-0.60699999999999998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1000</v>
      </c>
      <c r="D379">
        <f>SUMIFS('2way'!$AB$3:$AB$7690,'2way'!$Q$3:$Q$7690,"="&amp;B379,'2way'!$Z$3:$Z$7690,"&lt;&gt;P") + SUMIFS('2way'!$AB$3:$AB$7690,'2way'!$R$3:$R$7690,"="&amp;B379,'2way'!$Z$3:$Z$7690,"&lt;&gt;P")</f>
        <v>-97</v>
      </c>
      <c r="E379" s="79">
        <f t="shared" si="15"/>
        <v>-9.7000000000000003E-2</v>
      </c>
      <c r="F379">
        <f>SUMIFS('2way'!$Z$3:$Z$7690,'2way'!$Q$3:$Q$7690,"=" &amp;B379,'2way'!$Y$3:$Y$7690,"&lt;&gt;P") + SUMIFS('2way'!$Z$3:$Z$7690,'2way'!$R$3:$R$7690,"=" &amp;B379,'2way'!$Y$3:$Y$7690,"&lt;&gt;P")</f>
        <v>1000</v>
      </c>
      <c r="G379">
        <f>SUMIFS('2way'!$AD$3:$AD$7690,'2way'!$Q$3:$Q$7690,"="&amp;B379,'2way'!$Y$3:$Y$7690,"&lt;&gt;P") + SUMIFS('2way'!$AD$3:$AD$7690,'2way'!$R$3:$R$7690,"="&amp;D379,'2way'!$Y$3:$Y$7690,"&lt;&gt;P")</f>
        <v>57</v>
      </c>
      <c r="H379" s="79">
        <f t="shared" si="16"/>
        <v>5.7000000000000002E-2</v>
      </c>
      <c r="I379">
        <f>SUMIFS('2way'!$Z$3:$Z$7690,'2way'!$Q$3:$Q$7690,"=" &amp;B379,'2way'!$Y$3:$Y$7690,"&lt;&gt;P") + SUMIFS('2way'!$Z$3:$Z$7690,'2way'!$R$3:$R$7690,"=" &amp;B379,'2way'!$Y$3:$Y$7690,"&lt;&gt;P")</f>
        <v>1000</v>
      </c>
      <c r="J379">
        <f>SUMIFS('2way'!$AF$3:$AF$7690,'2way'!$Q$3:$Q$7690,"="&amp;B379,'2way'!$Y$3:$Y$7690,"&lt;&gt;P") + SUMIFS('2way'!$AF$3:$AF$7690,'2way'!$R$3:$R$7690,"="&amp;B379,'2way'!$Y$3:$Y$7690,"&lt;&gt;P")</f>
        <v>-1000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1000</v>
      </c>
      <c r="D380">
        <f>SUMIFS('2way'!$AB$3:$AB$7690,'2way'!$Q$3:$Q$7690,"="&amp;B380,'2way'!$Z$3:$Z$7690,"&lt;&gt;P") + SUMIFS('2way'!$AB$3:$AB$7690,'2way'!$R$3:$R$7690,"="&amp;B380,'2way'!$Z$3:$Z$7690,"&lt;&gt;P")</f>
        <v>-240</v>
      </c>
      <c r="E380" s="79">
        <f t="shared" si="15"/>
        <v>-0.24</v>
      </c>
      <c r="F380">
        <f>SUMIFS('2way'!$Z$3:$Z$7690,'2way'!$Q$3:$Q$7690,"=" &amp;B380,'2way'!$Y$3:$Y$7690,"&lt;&gt;P") + SUMIFS('2way'!$Z$3:$Z$7690,'2way'!$R$3:$R$7690,"=" &amp;B380,'2way'!$Y$3:$Y$7690,"&lt;&gt;P")</f>
        <v>1000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-0.221</v>
      </c>
      <c r="I380">
        <f>SUMIFS('2way'!$Z$3:$Z$7690,'2way'!$Q$3:$Q$7690,"=" &amp;B380,'2way'!$Y$3:$Y$7690,"&lt;&gt;P") + SUMIFS('2way'!$Z$3:$Z$7690,'2way'!$R$3:$R$7690,"=" &amp;B380,'2way'!$Y$3:$Y$7690,"&lt;&gt;P")</f>
        <v>1000</v>
      </c>
      <c r="J380">
        <f>SUMIFS('2way'!$AF$3:$AF$7690,'2way'!$Q$3:$Q$7690,"="&amp;B380,'2way'!$Y$3:$Y$7690,"&lt;&gt;P") + SUMIFS('2way'!$AF$3:$AF$7690,'2way'!$R$3:$R$7690,"="&amp;B380,'2way'!$Y$3:$Y$7690,"&lt;&gt;P")</f>
        <v>-419</v>
      </c>
      <c r="K380" s="79">
        <f t="shared" si="17"/>
        <v>-0.41899999999999998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1000</v>
      </c>
      <c r="D381">
        <f>SUMIFS('2way'!$AB$3:$AB$7690,'2way'!$Q$3:$Q$7690,"="&amp;B381,'2way'!$Z$3:$Z$7690,"&lt;&gt;P") + SUMIFS('2way'!$AB$3:$AB$7690,'2way'!$R$3:$R$7690,"="&amp;B381,'2way'!$Z$3:$Z$7690,"&lt;&gt;P")</f>
        <v>104</v>
      </c>
      <c r="E381" s="79">
        <f t="shared" si="15"/>
        <v>0.104</v>
      </c>
      <c r="F381">
        <f>SUMIFS('2way'!$Z$3:$Z$7690,'2way'!$Q$3:$Q$7690,"=" &amp;B381,'2way'!$Y$3:$Y$7690,"&lt;&gt;P") + SUMIFS('2way'!$Z$3:$Z$7690,'2way'!$R$3:$R$7690,"=" &amp;B381,'2way'!$Y$3:$Y$7690,"&lt;&gt;P")</f>
        <v>1000</v>
      </c>
      <c r="G381">
        <f>SUMIFS('2way'!$AD$3:$AD$7690,'2way'!$Q$3:$Q$7690,"="&amp;B381,'2way'!$Y$3:$Y$7690,"&lt;&gt;P") + SUMIFS('2way'!$AD$3:$AD$7690,'2way'!$R$3:$R$7690,"="&amp;D381,'2way'!$Y$3:$Y$7690,"&lt;&gt;P")</f>
        <v>-132</v>
      </c>
      <c r="H381" s="79">
        <f t="shared" si="16"/>
        <v>-0.13200000000000001</v>
      </c>
      <c r="I381">
        <f>SUMIFS('2way'!$Z$3:$Z$7690,'2way'!$Q$3:$Q$7690,"=" &amp;B381,'2way'!$Y$3:$Y$7690,"&lt;&gt;P") + SUMIFS('2way'!$Z$3:$Z$7690,'2way'!$R$3:$R$7690,"=" &amp;B381,'2way'!$Y$3:$Y$7690,"&lt;&gt;P")</f>
        <v>1000</v>
      </c>
      <c r="J381">
        <f>SUMIFS('2way'!$AF$3:$AF$7690,'2way'!$Q$3:$Q$7690,"="&amp;B381,'2way'!$Y$3:$Y$7690,"&lt;&gt;P") + SUMIFS('2way'!$AF$3:$AF$7690,'2way'!$R$3:$R$7690,"="&amp;B381,'2way'!$Y$3:$Y$7690,"&lt;&gt;P")</f>
        <v>-814</v>
      </c>
      <c r="K381" s="79">
        <f t="shared" si="17"/>
        <v>-0.81399999999999995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1000</v>
      </c>
      <c r="D382">
        <f>SUMIFS('2way'!$AB$3:$AB$7690,'2way'!$Q$3:$Q$7690,"="&amp;B382,'2way'!$Z$3:$Z$7690,"&lt;&gt;P") + SUMIFS('2way'!$AB$3:$AB$7690,'2way'!$R$3:$R$7690,"="&amp;B382,'2way'!$Z$3:$Z$7690,"&lt;&gt;P")</f>
        <v>-252</v>
      </c>
      <c r="E382" s="79">
        <f t="shared" si="15"/>
        <v>-0.252</v>
      </c>
      <c r="F382">
        <f>SUMIFS('2way'!$Z$3:$Z$7690,'2way'!$Q$3:$Q$7690,"=" &amp;B382,'2way'!$Y$3:$Y$7690,"&lt;&gt;P") + SUMIFS('2way'!$Z$3:$Z$7690,'2way'!$R$3:$R$7690,"=" &amp;B382,'2way'!$Y$3:$Y$7690,"&lt;&gt;P")</f>
        <v>1000</v>
      </c>
      <c r="G382">
        <f>SUMIFS('2way'!$AD$3:$AD$7690,'2way'!$Q$3:$Q$7690,"="&amp;B382,'2way'!$Y$3:$Y$7690,"&lt;&gt;P") + SUMIFS('2way'!$AD$3:$AD$7690,'2way'!$R$3:$R$7690,"="&amp;D382,'2way'!$Y$3:$Y$7690,"&lt;&gt;P")</f>
        <v>-500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1000</v>
      </c>
      <c r="J382">
        <f>SUMIFS('2way'!$AF$3:$AF$7690,'2way'!$Q$3:$Q$7690,"="&amp;B382,'2way'!$Y$3:$Y$7690,"&lt;&gt;P") + SUMIFS('2way'!$AF$3:$AF$7690,'2way'!$R$3:$R$7690,"="&amp;B382,'2way'!$Y$3:$Y$7690,"&lt;&gt;P")</f>
        <v>-628</v>
      </c>
      <c r="K382" s="79">
        <f t="shared" si="17"/>
        <v>-0.628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1000</v>
      </c>
      <c r="D383">
        <f>SUMIFS('2way'!$AB$3:$AB$7690,'2way'!$Q$3:$Q$7690,"="&amp;B383,'2way'!$Z$3:$Z$7690,"&lt;&gt;P") + SUMIFS('2way'!$AB$3:$AB$7690,'2way'!$R$3:$R$7690,"="&amp;B383,'2way'!$Z$3:$Z$7690,"&lt;&gt;P")</f>
        <v>312</v>
      </c>
      <c r="E383" s="79">
        <f t="shared" si="15"/>
        <v>0.312</v>
      </c>
      <c r="F383">
        <f>SUMIFS('2way'!$Z$3:$Z$7690,'2way'!$Q$3:$Q$7690,"=" &amp;B383,'2way'!$Y$3:$Y$7690,"&lt;&gt;P") + SUMIFS('2way'!$Z$3:$Z$7690,'2way'!$R$3:$R$7690,"=" &amp;B383,'2way'!$Y$3:$Y$7690,"&lt;&gt;P")</f>
        <v>1000</v>
      </c>
      <c r="G383">
        <f>SUMIFS('2way'!$AD$3:$AD$7690,'2way'!$Q$3:$Q$7690,"="&amp;B383,'2way'!$Y$3:$Y$7690,"&lt;&gt;P") + SUMIFS('2way'!$AD$3:$AD$7690,'2way'!$R$3:$R$7690,"="&amp;D383,'2way'!$Y$3:$Y$7690,"&lt;&gt;P")</f>
        <v>59</v>
      </c>
      <c r="H383" s="79">
        <f t="shared" si="16"/>
        <v>5.8999999999999997E-2</v>
      </c>
      <c r="I383">
        <f>SUMIFS('2way'!$Z$3:$Z$7690,'2way'!$Q$3:$Q$7690,"=" &amp;B383,'2way'!$Y$3:$Y$7690,"&lt;&gt;P") + SUMIFS('2way'!$Z$3:$Z$7690,'2way'!$R$3:$R$7690,"=" &amp;B383,'2way'!$Y$3:$Y$7690,"&lt;&gt;P")</f>
        <v>1000</v>
      </c>
      <c r="J383">
        <f>SUMIFS('2way'!$AF$3:$AF$7690,'2way'!$Q$3:$Q$7690,"="&amp;B383,'2way'!$Y$3:$Y$7690,"&lt;&gt;P") + SUMIFS('2way'!$AF$3:$AF$7690,'2way'!$R$3:$R$7690,"="&amp;B383,'2way'!$Y$3:$Y$7690,"&lt;&gt;P")</f>
        <v>-638</v>
      </c>
      <c r="K383" s="79">
        <f t="shared" si="17"/>
        <v>-0.63800000000000001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1000</v>
      </c>
      <c r="D384">
        <f>SUMIFS('2way'!$AB$3:$AB$7690,'2way'!$Q$3:$Q$7690,"="&amp;B384,'2way'!$Z$3:$Z$7690,"&lt;&gt;P") + SUMIFS('2way'!$AB$3:$AB$7690,'2way'!$R$3:$R$7690,"="&amp;B384,'2way'!$Z$3:$Z$7690,"&lt;&gt;P")</f>
        <v>-817</v>
      </c>
      <c r="E384" s="79">
        <f t="shared" si="15"/>
        <v>-0.81699999999999995</v>
      </c>
      <c r="F384">
        <f>SUMIFS('2way'!$Z$3:$Z$7690,'2way'!$Q$3:$Q$7690,"=" &amp;B384,'2way'!$Y$3:$Y$7690,"&lt;&gt;P") + SUMIFS('2way'!$Z$3:$Z$7690,'2way'!$R$3:$R$7690,"=" &amp;B384,'2way'!$Y$3:$Y$7690,"&lt;&gt;P")</f>
        <v>1000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1000</v>
      </c>
      <c r="J384">
        <f>SUMIFS('2way'!$AF$3:$AF$7690,'2way'!$Q$3:$Q$7690,"="&amp;B384,'2way'!$Y$3:$Y$7690,"&lt;&gt;P") + SUMIFS('2way'!$AF$3:$AF$7690,'2way'!$R$3:$R$7690,"="&amp;B384,'2way'!$Y$3:$Y$7690,"&lt;&gt;P")</f>
        <v>-817</v>
      </c>
      <c r="K384" s="79">
        <f t="shared" si="17"/>
        <v>-0.81699999999999995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1000</v>
      </c>
      <c r="D385">
        <f>SUMIFS('2way'!$AB$3:$AB$7690,'2way'!$Q$3:$Q$7690,"="&amp;B385,'2way'!$Z$3:$Z$7690,"&lt;&gt;P") + SUMIFS('2way'!$AB$3:$AB$7690,'2way'!$R$3:$R$7690,"="&amp;B385,'2way'!$Z$3:$Z$7690,"&lt;&gt;P")</f>
        <v>-438</v>
      </c>
      <c r="E385" s="79">
        <f t="shared" si="15"/>
        <v>-0.438</v>
      </c>
      <c r="F385">
        <f>SUMIFS('2way'!$Z$3:$Z$7690,'2way'!$Q$3:$Q$7690,"=" &amp;B385,'2way'!$Y$3:$Y$7690,"&lt;&gt;P") + SUMIFS('2way'!$Z$3:$Z$7690,'2way'!$R$3:$R$7690,"=" &amp;B385,'2way'!$Y$3:$Y$7690,"&lt;&gt;P")</f>
        <v>1000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-0.6</v>
      </c>
      <c r="I385">
        <f>SUMIFS('2way'!$Z$3:$Z$7690,'2way'!$Q$3:$Q$7690,"=" &amp;B385,'2way'!$Y$3:$Y$7690,"&lt;&gt;P") + SUMIFS('2way'!$Z$3:$Z$7690,'2way'!$R$3:$R$7690,"=" &amp;B385,'2way'!$Y$3:$Y$7690,"&lt;&gt;P")</f>
        <v>1000</v>
      </c>
      <c r="J385">
        <f>SUMIFS('2way'!$AF$3:$AF$7690,'2way'!$Q$3:$Q$7690,"="&amp;B385,'2way'!$Y$3:$Y$7690,"&lt;&gt;P") + SUMIFS('2way'!$AF$3:$AF$7690,'2way'!$R$3:$R$7690,"="&amp;B385,'2way'!$Y$3:$Y$7690,"&lt;&gt;P")</f>
        <v>-812</v>
      </c>
      <c r="K385" s="79">
        <f t="shared" si="17"/>
        <v>-0.81200000000000006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1000</v>
      </c>
      <c r="D386">
        <f>SUMIFS('2way'!$AB$3:$AB$7690,'2way'!$Q$3:$Q$7690,"="&amp;B386,'2way'!$Z$3:$Z$7690,"&lt;&gt;P") + SUMIFS('2way'!$AB$3:$AB$7690,'2way'!$R$3:$R$7690,"="&amp;B386,'2way'!$Z$3:$Z$7690,"&lt;&gt;P")</f>
        <v>-96</v>
      </c>
      <c r="E386" s="79">
        <f t="shared" si="15"/>
        <v>-9.6000000000000002E-2</v>
      </c>
      <c r="F386">
        <f>SUMIFS('2way'!$Z$3:$Z$7690,'2way'!$Q$3:$Q$7690,"=" &amp;B386,'2way'!$Y$3:$Y$7690,"&lt;&gt;P") + SUMIFS('2way'!$Z$3:$Z$7690,'2way'!$R$3:$R$7690,"=" &amp;B386,'2way'!$Y$3:$Y$7690,"&lt;&gt;P")</f>
        <v>1000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-0.14099999999999999</v>
      </c>
      <c r="I386">
        <f>SUMIFS('2way'!$Z$3:$Z$7690,'2way'!$Q$3:$Q$7690,"=" &amp;B386,'2way'!$Y$3:$Y$7690,"&lt;&gt;P") + SUMIFS('2way'!$Z$3:$Z$7690,'2way'!$R$3:$R$7690,"=" &amp;B386,'2way'!$Y$3:$Y$7690,"&lt;&gt;P")</f>
        <v>1000</v>
      </c>
      <c r="J386">
        <f>SUMIFS('2way'!$AF$3:$AF$7690,'2way'!$Q$3:$Q$7690,"="&amp;B386,'2way'!$Y$3:$Y$7690,"&lt;&gt;P") + SUMIFS('2way'!$AF$3:$AF$7690,'2way'!$R$3:$R$7690,"="&amp;B386,'2way'!$Y$3:$Y$7690,"&lt;&gt;P")</f>
        <v>-1000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1000</v>
      </c>
      <c r="D387">
        <f>SUMIFS('2way'!$AB$3:$AB$7690,'2way'!$Q$3:$Q$7690,"="&amp;B387,'2way'!$Z$3:$Z$7690,"&lt;&gt;P") + SUMIFS('2way'!$AB$3:$AB$7690,'2way'!$R$3:$R$7690,"="&amp;B387,'2way'!$Z$3:$Z$7690,"&lt;&gt;P")</f>
        <v>119</v>
      </c>
      <c r="E387" s="79">
        <f t="shared" si="15"/>
        <v>0.11899999999999999</v>
      </c>
      <c r="F387">
        <f>SUMIFS('2way'!$Z$3:$Z$7690,'2way'!$Q$3:$Q$7690,"=" &amp;B387,'2way'!$Y$3:$Y$7690,"&lt;&gt;P") + SUMIFS('2way'!$Z$3:$Z$7690,'2way'!$R$3:$R$7690,"=" &amp;B387,'2way'!$Y$3:$Y$7690,"&lt;&gt;P")</f>
        <v>1000</v>
      </c>
      <c r="G387">
        <f>SUMIFS('2way'!$AD$3:$AD$7690,'2way'!$Q$3:$Q$7690,"="&amp;B387,'2way'!$Y$3:$Y$7690,"&lt;&gt;P") + SUMIFS('2way'!$AD$3:$AD$7690,'2way'!$R$3:$R$7690,"="&amp;D387,'2way'!$Y$3:$Y$7690,"&lt;&gt;P")</f>
        <v>-500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1000</v>
      </c>
      <c r="J387">
        <f>SUMIFS('2way'!$AF$3:$AF$7690,'2way'!$Q$3:$Q$7690,"="&amp;B387,'2way'!$Y$3:$Y$7690,"&lt;&gt;P") + SUMIFS('2way'!$AF$3:$AF$7690,'2way'!$R$3:$R$7690,"="&amp;B387,'2way'!$Y$3:$Y$7690,"&lt;&gt;P")</f>
        <v>-245</v>
      </c>
      <c r="K387" s="79">
        <f t="shared" si="17"/>
        <v>-0.245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1000</v>
      </c>
      <c r="D389">
        <f>SUMIFS('2way'!$AB$3:$AB$7690,'2way'!$Q$3:$Q$7690,"="&amp;B389,'2way'!$Z$3:$Z$7690,"&lt;&gt;P") + SUMIFS('2way'!$AB$3:$AB$7690,'2way'!$R$3:$R$7690,"="&amp;B389,'2way'!$Z$3:$Z$7690,"&lt;&gt;P")</f>
        <v>355</v>
      </c>
      <c r="E389" s="79">
        <f t="shared" si="18"/>
        <v>0.35499999999999998</v>
      </c>
      <c r="F389">
        <f>SUMIFS('2way'!$Z$3:$Z$7690,'2way'!$Q$3:$Q$7690,"=" &amp;B389,'2way'!$Y$3:$Y$7690,"&lt;&gt;P") + SUMIFS('2way'!$Z$3:$Z$7690,'2way'!$R$3:$R$7690,"=" &amp;B389,'2way'!$Y$3:$Y$7690,"&lt;&gt;P")</f>
        <v>1000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0.14199999999999999</v>
      </c>
      <c r="I389">
        <f>SUMIFS('2way'!$Z$3:$Z$7690,'2way'!$Q$3:$Q$7690,"=" &amp;B389,'2way'!$Y$3:$Y$7690,"&lt;&gt;P") + SUMIFS('2way'!$Z$3:$Z$7690,'2way'!$R$3:$R$7690,"=" &amp;B389,'2way'!$Y$3:$Y$7690,"&lt;&gt;P")</f>
        <v>1000</v>
      </c>
      <c r="J389">
        <f>SUMIFS('2way'!$AF$3:$AF$7690,'2way'!$Q$3:$Q$7690,"="&amp;B389,'2way'!$Y$3:$Y$7690,"&lt;&gt;P") + SUMIFS('2way'!$AF$3:$AF$7690,'2way'!$R$3:$R$7690,"="&amp;B389,'2way'!$Y$3:$Y$7690,"&lt;&gt;P")</f>
        <v>-187.00000000000003</v>
      </c>
      <c r="K389" s="79">
        <f t="shared" si="20"/>
        <v>-0.18700000000000003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1000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1000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1000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1000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1000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1000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1000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1000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1000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1000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1000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1000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1000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1000</v>
      </c>
      <c r="G396">
        <f>SUMIFS('2way'!$AD$3:$AD$7690,'2way'!$Q$3:$Q$7690,"="&amp;B396,'2way'!$Y$3:$Y$7690,"&lt;&gt;P") + SUMIFS('2way'!$AD$3:$AD$7690,'2way'!$R$3:$R$7690,"="&amp;D396,'2way'!$Y$3:$Y$7690,"&lt;&gt;P")</f>
        <v>-313</v>
      </c>
      <c r="H396" s="79">
        <f t="shared" si="19"/>
        <v>-0.313</v>
      </c>
      <c r="I396">
        <f>SUMIFS('2way'!$Z$3:$Z$7690,'2way'!$Q$3:$Q$7690,"=" &amp;B396,'2way'!$Y$3:$Y$7690,"&lt;&gt;P") + SUMIFS('2way'!$Z$3:$Z$7690,'2way'!$R$3:$R$7690,"=" &amp;B396,'2way'!$Y$3:$Y$7690,"&lt;&gt;P")</f>
        <v>1000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0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2021-10-19T16:33:23Z</dcterms:modified>
</cp:coreProperties>
</file>