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5440" windowHeight="1539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P7" i="2" s="1"/>
  <c r="N7" i="2"/>
  <c r="O7" i="2"/>
  <c r="E8" i="2"/>
  <c r="N8" i="2" s="1"/>
  <c r="F8" i="2"/>
  <c r="O8" i="2" s="1"/>
  <c r="G8" i="2"/>
  <c r="P8" i="2"/>
  <c r="E9" i="2"/>
  <c r="F9" i="2"/>
  <c r="G9" i="2"/>
  <c r="P9" i="2" s="1"/>
  <c r="N9" i="2"/>
  <c r="O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 s="1"/>
  <c r="E59" i="2"/>
  <c r="F59" i="2"/>
  <c r="G59" i="2"/>
  <c r="P59" i="2" s="1"/>
  <c r="N59" i="2"/>
  <c r="O59" i="2"/>
  <c r="E60" i="2"/>
  <c r="N60" i="2" s="1"/>
  <c r="F60" i="2"/>
  <c r="O60" i="2" s="1"/>
  <c r="G60" i="2"/>
  <c r="P60" i="2" s="1"/>
  <c r="E61" i="2"/>
  <c r="N61" i="2" s="1"/>
  <c r="F61" i="2"/>
  <c r="G61" i="2"/>
  <c r="P61" i="2" s="1"/>
  <c r="O61" i="2"/>
  <c r="E62" i="2"/>
  <c r="N62" i="2" s="1"/>
  <c r="F62" i="2"/>
  <c r="O62" i="2" s="1"/>
  <c r="G62" i="2"/>
  <c r="P62" i="2" s="1"/>
  <c r="E63" i="2"/>
  <c r="N63" i="2" s="1"/>
  <c r="F63" i="2"/>
  <c r="G63" i="2"/>
  <c r="P63" i="2" s="1"/>
  <c r="O63" i="2"/>
  <c r="E64" i="2"/>
  <c r="N64" i="2" s="1"/>
  <c r="F64" i="2"/>
  <c r="O64" i="2" s="1"/>
  <c r="G64" i="2"/>
  <c r="P64" i="2"/>
  <c r="E65" i="2"/>
  <c r="F65" i="2"/>
  <c r="G65" i="2"/>
  <c r="P65" i="2" s="1"/>
  <c r="N65" i="2"/>
  <c r="O65" i="2"/>
  <c r="E66" i="2"/>
  <c r="N66" i="2" s="1"/>
  <c r="F66" i="2"/>
  <c r="O66" i="2" s="1"/>
  <c r="G66" i="2"/>
  <c r="P66" i="2" s="1"/>
  <c r="E67" i="2"/>
  <c r="F67" i="2"/>
  <c r="G67" i="2"/>
  <c r="P67" i="2" s="1"/>
  <c r="N67" i="2"/>
  <c r="O67" i="2"/>
  <c r="E68" i="2"/>
  <c r="N68" i="2" s="1"/>
  <c r="F68" i="2"/>
  <c r="O68" i="2" s="1"/>
  <c r="G68" i="2"/>
  <c r="P68" i="2" s="1"/>
  <c r="E69" i="2"/>
  <c r="N69" i="2" s="1"/>
  <c r="F69" i="2"/>
  <c r="G69" i="2"/>
  <c r="P69" i="2" s="1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G72" i="2"/>
  <c r="P72" i="2" s="1"/>
  <c r="O72" i="2"/>
  <c r="E73" i="2"/>
  <c r="N73" i="2" s="1"/>
  <c r="F73" i="2"/>
  <c r="G73" i="2"/>
  <c r="P73" i="2" s="1"/>
  <c r="O73" i="2"/>
  <c r="E74" i="2"/>
  <c r="N74" i="2" s="1"/>
  <c r="F74" i="2"/>
  <c r="O74" i="2" s="1"/>
  <c r="G74" i="2"/>
  <c r="P74" i="2"/>
  <c r="E75" i="2"/>
  <c r="F75" i="2"/>
  <c r="G75" i="2"/>
  <c r="P75" i="2" s="1"/>
  <c r="N75" i="2"/>
  <c r="O75" i="2"/>
  <c r="E76" i="2"/>
  <c r="N76" i="2" s="1"/>
  <c r="F76" i="2"/>
  <c r="G76" i="2"/>
  <c r="P76" i="2" s="1"/>
  <c r="O76" i="2"/>
  <c r="E77" i="2"/>
  <c r="N77" i="2" s="1"/>
  <c r="F77" i="2"/>
  <c r="G77" i="2"/>
  <c r="P77" i="2" s="1"/>
  <c r="O77" i="2"/>
  <c r="E78" i="2"/>
  <c r="N78" i="2" s="1"/>
  <c r="F78" i="2"/>
  <c r="O78" i="2" s="1"/>
  <c r="G78" i="2"/>
  <c r="P78" i="2"/>
  <c r="E79" i="2"/>
  <c r="F79" i="2"/>
  <c r="G79" i="2"/>
  <c r="P79" i="2" s="1"/>
  <c r="N79" i="2"/>
  <c r="O79" i="2"/>
  <c r="E80" i="2"/>
  <c r="N80" i="2" s="1"/>
  <c r="F80" i="2"/>
  <c r="G80" i="2"/>
  <c r="P80" i="2" s="1"/>
  <c r="O80" i="2"/>
  <c r="E81" i="2"/>
  <c r="N81" i="2" s="1"/>
  <c r="F81" i="2"/>
  <c r="G81" i="2"/>
  <c r="P81" i="2" s="1"/>
  <c r="O81" i="2"/>
  <c r="E82" i="2"/>
  <c r="N82" i="2" s="1"/>
  <c r="F82" i="2"/>
  <c r="O82" i="2" s="1"/>
  <c r="G82" i="2"/>
  <c r="P82" i="2"/>
  <c r="E83" i="2"/>
  <c r="F83" i="2"/>
  <c r="G83" i="2"/>
  <c r="P83" i="2" s="1"/>
  <c r="N83" i="2"/>
  <c r="O83" i="2"/>
  <c r="E84" i="2"/>
  <c r="N84" i="2" s="1"/>
  <c r="F84" i="2"/>
  <c r="G84" i="2"/>
  <c r="P84" i="2" s="1"/>
  <c r="O84" i="2"/>
  <c r="E85" i="2"/>
  <c r="N85" i="2" s="1"/>
  <c r="F85" i="2"/>
  <c r="G85" i="2"/>
  <c r="P85" i="2" s="1"/>
  <c r="O85" i="2"/>
  <c r="E86" i="2"/>
  <c r="N86" i="2" s="1"/>
  <c r="F86" i="2"/>
  <c r="O86" i="2" s="1"/>
  <c r="G86" i="2"/>
  <c r="P86" i="2"/>
  <c r="E87" i="2"/>
  <c r="F87" i="2"/>
  <c r="G87" i="2"/>
  <c r="P87" i="2" s="1"/>
  <c r="N87" i="2"/>
  <c r="O87" i="2"/>
  <c r="E88" i="2"/>
  <c r="N88" i="2" s="1"/>
  <c r="F88" i="2"/>
  <c r="G88" i="2"/>
  <c r="P88" i="2" s="1"/>
  <c r="O88" i="2"/>
  <c r="E89" i="2"/>
  <c r="N89" i="2" s="1"/>
  <c r="F89" i="2"/>
  <c r="G89" i="2"/>
  <c r="P89" i="2" s="1"/>
  <c r="O89" i="2"/>
  <c r="E90" i="2"/>
  <c r="N90" i="2" s="1"/>
  <c r="F90" i="2"/>
  <c r="O90" i="2" s="1"/>
  <c r="G90" i="2"/>
  <c r="P90" i="2"/>
  <c r="E91" i="2"/>
  <c r="F91" i="2"/>
  <c r="G91" i="2"/>
  <c r="P91" i="2" s="1"/>
  <c r="N91" i="2"/>
  <c r="O91" i="2"/>
  <c r="E92" i="2"/>
  <c r="F92" i="2"/>
  <c r="O92" i="2" s="1"/>
  <c r="G92" i="2"/>
  <c r="P92" i="2" s="1"/>
  <c r="N92" i="2"/>
  <c r="E93" i="2"/>
  <c r="N93" i="2" s="1"/>
  <c r="F93" i="2"/>
  <c r="G93" i="2"/>
  <c r="O93" i="2"/>
  <c r="P93" i="2"/>
  <c r="E94" i="2"/>
  <c r="F94" i="2"/>
  <c r="O94" i="2" s="1"/>
  <c r="G94" i="2"/>
  <c r="P94" i="2" s="1"/>
  <c r="N94" i="2"/>
  <c r="E95" i="2"/>
  <c r="N95" i="2" s="1"/>
  <c r="F95" i="2"/>
  <c r="G95" i="2"/>
  <c r="O95" i="2"/>
  <c r="P95" i="2"/>
  <c r="E96" i="2"/>
  <c r="F96" i="2"/>
  <c r="O96" i="2" s="1"/>
  <c r="G96" i="2"/>
  <c r="P96" i="2" s="1"/>
  <c r="N96" i="2"/>
  <c r="E97" i="2"/>
  <c r="N97" i="2" s="1"/>
  <c r="F97" i="2"/>
  <c r="G97" i="2"/>
  <c r="O97" i="2"/>
  <c r="P97" i="2"/>
  <c r="E98" i="2"/>
  <c r="F98" i="2"/>
  <c r="O98" i="2" s="1"/>
  <c r="G98" i="2"/>
  <c r="P98" i="2" s="1"/>
  <c r="N98" i="2"/>
  <c r="E99" i="2"/>
  <c r="N99" i="2" s="1"/>
  <c r="F99" i="2"/>
  <c r="G99" i="2"/>
  <c r="O99" i="2"/>
  <c r="P99" i="2"/>
  <c r="E100" i="2"/>
  <c r="F100" i="2"/>
  <c r="O100" i="2" s="1"/>
  <c r="G100" i="2"/>
  <c r="P100" i="2" s="1"/>
  <c r="N100" i="2"/>
  <c r="E101" i="2"/>
  <c r="N101" i="2" s="1"/>
  <c r="F101" i="2"/>
  <c r="G101" i="2"/>
  <c r="O101" i="2"/>
  <c r="P101" i="2"/>
  <c r="E102" i="2"/>
  <c r="F102" i="2"/>
  <c r="G102" i="2"/>
  <c r="P102" i="2" s="1"/>
  <c r="N102" i="2"/>
  <c r="O102" i="2"/>
  <c r="E103" i="2"/>
  <c r="N103" i="2" s="1"/>
  <c r="F103" i="2"/>
  <c r="G103" i="2"/>
  <c r="O103" i="2"/>
  <c r="P103" i="2"/>
  <c r="E104" i="2"/>
  <c r="F104" i="2"/>
  <c r="G104" i="2"/>
  <c r="P104" i="2" s="1"/>
  <c r="N104" i="2"/>
  <c r="O104" i="2"/>
  <c r="E105" i="2"/>
  <c r="N105" i="2" s="1"/>
  <c r="F105" i="2"/>
  <c r="G105" i="2"/>
  <c r="O105" i="2"/>
  <c r="P105" i="2"/>
  <c r="E106" i="2"/>
  <c r="F106" i="2"/>
  <c r="G106" i="2"/>
  <c r="P106" i="2" s="1"/>
  <c r="N106" i="2"/>
  <c r="O106" i="2"/>
  <c r="E107" i="2"/>
  <c r="N107" i="2" s="1"/>
  <c r="F107" i="2"/>
  <c r="G107" i="2"/>
  <c r="O107" i="2"/>
  <c r="P107" i="2"/>
  <c r="E108" i="2"/>
  <c r="F108" i="2"/>
  <c r="G108" i="2"/>
  <c r="P108" i="2" s="1"/>
  <c r="N108" i="2"/>
  <c r="O108" i="2"/>
  <c r="E109" i="2"/>
  <c r="N109" i="2" s="1"/>
  <c r="F109" i="2"/>
  <c r="G109" i="2"/>
  <c r="O109" i="2"/>
  <c r="P109" i="2"/>
  <c r="E110" i="2"/>
  <c r="F110" i="2"/>
  <c r="G110" i="2"/>
  <c r="P110" i="2" s="1"/>
  <c r="N110" i="2"/>
  <c r="O110" i="2"/>
  <c r="E111" i="2"/>
  <c r="N111" i="2" s="1"/>
  <c r="F111" i="2"/>
  <c r="G111" i="2"/>
  <c r="O111" i="2"/>
  <c r="P111" i="2"/>
  <c r="E112" i="2"/>
  <c r="F112" i="2"/>
  <c r="G112" i="2"/>
  <c r="P112" i="2" s="1"/>
  <c r="N112" i="2"/>
  <c r="O112" i="2"/>
  <c r="E113" i="2"/>
  <c r="N113" i="2" s="1"/>
  <c r="F113" i="2"/>
  <c r="G113" i="2"/>
  <c r="O113" i="2"/>
  <c r="P113" i="2"/>
  <c r="E114" i="2"/>
  <c r="F114" i="2"/>
  <c r="G114" i="2"/>
  <c r="P114" i="2" s="1"/>
  <c r="N114" i="2"/>
  <c r="O114" i="2"/>
  <c r="E115" i="2"/>
  <c r="N115" i="2" s="1"/>
  <c r="F115" i="2"/>
  <c r="G115" i="2"/>
  <c r="O115" i="2"/>
  <c r="P115" i="2"/>
  <c r="E116" i="2"/>
  <c r="F116" i="2"/>
  <c r="G116" i="2"/>
  <c r="P116" i="2" s="1"/>
  <c r="N116" i="2"/>
  <c r="O116" i="2"/>
  <c r="E117" i="2"/>
  <c r="N117" i="2" s="1"/>
  <c r="F117" i="2"/>
  <c r="G117" i="2"/>
  <c r="O117" i="2"/>
  <c r="P117" i="2"/>
  <c r="E118" i="2"/>
  <c r="F118" i="2"/>
  <c r="G118" i="2"/>
  <c r="P118" i="2" s="1"/>
  <c r="N118" i="2"/>
  <c r="O118" i="2"/>
  <c r="E119" i="2"/>
  <c r="N119" i="2" s="1"/>
  <c r="F119" i="2"/>
  <c r="G119" i="2"/>
  <c r="O119" i="2"/>
  <c r="P119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1" i="2"/>
  <c r="F991" i="2"/>
  <c r="G991" i="2"/>
  <c r="F879" i="5"/>
  <c r="I991" i="2"/>
  <c r="J991" i="2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15" i="5" l="1"/>
  <c r="T115" i="4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S916" i="4" s="1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01" i="4" l="1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W120" i="4" s="1"/>
  <c r="X120" i="4" s="1"/>
  <c r="Y120" i="4" s="1"/>
  <c r="V59" i="4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129" i="4"/>
  <c r="X129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19" i="4" l="1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9" i="4" l="1"/>
  <c r="AW9" i="4" s="1"/>
  <c r="AM9" i="4"/>
  <c r="AS9" i="4" s="1"/>
  <c r="AL27" i="4"/>
  <c r="AR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21" i="4" l="1"/>
  <c r="AU21" i="4" s="1"/>
  <c r="AL94" i="4"/>
  <c r="AR94" i="4" s="1"/>
  <c r="AL53" i="4"/>
  <c r="AR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P959" i="4" s="1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F122" i="4" s="1"/>
  <c r="J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G12" i="4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G122" i="4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122" i="4" l="1"/>
  <c r="H122" i="4" s="1"/>
  <c r="E122" i="4"/>
  <c r="I122" i="4" s="1"/>
  <c r="AM62" i="4"/>
  <c r="AS62" i="4" s="1"/>
  <c r="G11" i="4"/>
  <c r="AL7" i="4"/>
  <c r="AR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G126" i="4"/>
  <c r="AO730" i="4"/>
  <c r="AU730" i="4" s="1"/>
  <c r="AN730" i="4"/>
  <c r="AT730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22" i="4" l="1"/>
  <c r="J22" i="4" s="1"/>
  <c r="D42" i="4"/>
  <c r="H42" i="4" s="1"/>
  <c r="AP896" i="4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509" i="10"/>
  <c r="D477" i="10"/>
  <c r="D815" i="10"/>
  <c r="D371" i="10"/>
  <c r="D448" i="10"/>
  <c r="D633" i="10"/>
  <c r="D765" i="10"/>
  <c r="D375" i="10"/>
  <c r="D932" i="10"/>
  <c r="D881" i="10"/>
  <c r="D648" i="10"/>
  <c r="D527" i="10"/>
  <c r="D841" i="10"/>
  <c r="D571" i="10"/>
  <c r="D952" i="10"/>
  <c r="D580" i="10"/>
  <c r="D294" i="10"/>
  <c r="D947" i="10"/>
  <c r="D296" i="10"/>
  <c r="D968" i="10"/>
  <c r="D487" i="10"/>
  <c r="D970" i="10"/>
  <c r="D424" i="10"/>
  <c r="D494" i="10"/>
  <c r="D718" i="10"/>
  <c r="D256" i="10"/>
  <c r="D946" i="10"/>
  <c r="D351" i="10"/>
  <c r="D388" i="10"/>
  <c r="D258" i="10"/>
  <c r="D679" i="10"/>
  <c r="D758" i="10"/>
  <c r="D867" i="10"/>
  <c r="D966" i="10"/>
  <c r="D922" i="10"/>
  <c r="D707" i="10"/>
  <c r="D279" i="10"/>
  <c r="D863" i="10"/>
  <c r="D954" i="10"/>
  <c r="D877" i="10"/>
  <c r="D642" i="10"/>
  <c r="D534" i="10"/>
  <c r="D577" i="10"/>
  <c r="D440" i="10"/>
  <c r="D748" i="10"/>
  <c r="D467" i="10"/>
  <c r="D653" i="10"/>
  <c r="D936" i="10"/>
  <c r="D998" i="10"/>
  <c r="D967" i="10"/>
  <c r="D421" i="10"/>
  <c r="D493" i="10"/>
  <c r="D941" i="10"/>
  <c r="D417" i="10"/>
  <c r="D14" i="10"/>
  <c r="D911" i="10"/>
  <c r="D238" i="10"/>
  <c r="D289" i="10"/>
  <c r="D381" i="10"/>
  <c r="D887" i="10"/>
  <c r="D861" i="10"/>
  <c r="D35" i="10"/>
  <c r="D560" i="10"/>
  <c r="D684" i="10"/>
  <c r="D368" i="10"/>
  <c r="D712" i="10"/>
  <c r="D902" i="10"/>
  <c r="D473" i="10"/>
  <c r="D531" i="10"/>
  <c r="D637" i="10"/>
  <c r="D692" i="10"/>
  <c r="D601" i="10"/>
  <c r="D235" i="10"/>
  <c r="D664" i="10"/>
  <c r="D335" i="10"/>
  <c r="D823" i="10"/>
  <c r="D336" i="10"/>
  <c r="D784" i="10"/>
  <c r="D694" i="10"/>
  <c r="D768" i="10"/>
  <c r="D489" i="10"/>
  <c r="D99" i="10"/>
  <c r="D109" i="10"/>
  <c r="D96" i="10"/>
  <c r="D148" i="10"/>
  <c r="D86" i="10"/>
  <c r="D82" i="10"/>
  <c r="D523" i="10"/>
  <c r="D451" i="10"/>
  <c r="D997" i="10"/>
  <c r="D854" i="10"/>
  <c r="D980" i="10"/>
  <c r="D462" i="10"/>
  <c r="D446" i="10"/>
  <c r="D630" i="10"/>
  <c r="D999" i="10"/>
  <c r="D944" i="10"/>
  <c r="D293" i="10"/>
  <c r="D894" i="10"/>
  <c r="D693" i="10"/>
  <c r="D360" i="10"/>
  <c r="D316" i="10"/>
  <c r="D883" i="10"/>
  <c r="D504" i="10"/>
  <c r="D497" i="10"/>
  <c r="D913" i="10"/>
  <c r="D942" i="10"/>
  <c r="D862" i="10"/>
  <c r="D701" i="10"/>
  <c r="D591" i="10"/>
  <c r="D488" i="10"/>
  <c r="D547" i="10"/>
  <c r="D806" i="10"/>
  <c r="D345" i="10"/>
  <c r="D655" i="10"/>
  <c r="D377" i="10"/>
  <c r="D505" i="10"/>
  <c r="D985" i="10"/>
  <c r="D722" i="10"/>
  <c r="D974" i="10"/>
  <c r="D196" i="10"/>
  <c r="D9" i="10"/>
  <c r="D114" i="10"/>
  <c r="D385" i="10"/>
  <c r="D723" i="10"/>
  <c r="D272" i="10"/>
  <c r="D408" i="10"/>
  <c r="D739" i="10"/>
  <c r="D880" i="10"/>
  <c r="D466" i="10"/>
  <c r="D842" i="10"/>
  <c r="D93" i="10"/>
  <c r="D40" i="10"/>
  <c r="D229" i="10"/>
  <c r="D12" i="10"/>
  <c r="D634" i="10"/>
  <c r="D855" i="10"/>
  <c r="D317" i="10"/>
  <c r="D573" i="10"/>
  <c r="D265" i="10"/>
  <c r="D831" i="10"/>
  <c r="D878" i="10"/>
  <c r="D820" i="10"/>
  <c r="D645" i="10"/>
  <c r="D951" i="10"/>
  <c r="D429" i="10"/>
  <c r="D762" i="10"/>
  <c r="D780" i="10"/>
  <c r="D979" i="10"/>
  <c r="D422" i="10"/>
  <c r="D821" i="10"/>
  <c r="D737" i="10"/>
  <c r="D270" i="10"/>
  <c r="D816" i="10"/>
  <c r="D515" i="10"/>
  <c r="D402" i="10"/>
  <c r="D340" i="10"/>
  <c r="D241" i="10"/>
  <c r="D945" i="10"/>
  <c r="D63" i="10"/>
  <c r="D382" i="10"/>
  <c r="D688" i="10"/>
  <c r="D714" i="10"/>
  <c r="D948" i="10"/>
  <c r="D525" i="10"/>
  <c r="D359" i="10"/>
  <c r="D312" i="10"/>
  <c r="D576" i="10"/>
  <c r="D500" i="10"/>
  <c r="D460" i="10"/>
  <c r="D607" i="10"/>
  <c r="D431" i="10"/>
  <c r="D324" i="10"/>
  <c r="D908" i="10"/>
  <c r="D991" i="10"/>
  <c r="D496" i="10"/>
  <c r="D425" i="10"/>
  <c r="D696" i="10"/>
  <c r="D905" i="10"/>
  <c r="D459" i="10"/>
  <c r="D443" i="10"/>
  <c r="D675" i="10"/>
  <c r="D641" i="10"/>
  <c r="D442" i="10"/>
  <c r="D539" i="10"/>
  <c r="D950" i="10"/>
  <c r="D428" i="10"/>
  <c r="D452" i="10"/>
  <c r="D989" i="10"/>
  <c r="D436" i="10"/>
  <c r="D271" i="10"/>
  <c r="D522" i="10"/>
  <c r="D654" i="10"/>
  <c r="D277" i="10"/>
  <c r="D924" i="10"/>
  <c r="D323" i="10"/>
  <c r="D614" i="10"/>
  <c r="D797" i="10"/>
  <c r="D300" i="10"/>
  <c r="D219" i="10"/>
  <c r="D89" i="10"/>
  <c r="D508" i="10"/>
  <c r="D532" i="10"/>
  <c r="D868" i="10"/>
  <c r="D288" i="10"/>
  <c r="D330" i="10"/>
  <c r="D482" i="10"/>
  <c r="D305" i="10"/>
  <c r="D803" i="10"/>
  <c r="D278" i="10"/>
  <c r="D524" i="10"/>
  <c r="D463" i="10"/>
  <c r="D813" i="10"/>
  <c r="D918" i="10"/>
  <c r="D728" i="10"/>
  <c r="D506" i="10"/>
  <c r="D933" i="10"/>
  <c r="D683" i="10"/>
  <c r="D996" i="10"/>
  <c r="D817" i="10"/>
  <c r="D810" i="10"/>
  <c r="D380" i="10"/>
  <c r="D309" i="10"/>
  <c r="D829" i="10"/>
  <c r="D866" i="10"/>
  <c r="D835" i="10"/>
  <c r="D282" i="10"/>
  <c r="D567" i="10"/>
  <c r="D590" i="10"/>
  <c r="D536" i="10"/>
  <c r="D134" i="10"/>
  <c r="D374" i="10"/>
  <c r="D85" i="10"/>
  <c r="D744" i="10"/>
  <c r="D574" i="10"/>
  <c r="D530" i="10"/>
  <c r="D514" i="10"/>
  <c r="D964" i="10"/>
  <c r="D390" i="10"/>
  <c r="D369" i="10"/>
  <c r="D781" i="10"/>
  <c r="D18" i="10"/>
  <c r="D778" i="10"/>
  <c r="D23" i="10"/>
  <c r="D917" i="10"/>
  <c r="D252" i="10"/>
  <c r="D937" i="10"/>
  <c r="D939" i="10"/>
  <c r="D444" i="10"/>
  <c r="D124" i="10"/>
  <c r="D34" i="10"/>
  <c r="D81" i="10"/>
  <c r="D891" i="10"/>
  <c r="D234" i="10"/>
  <c r="D474" i="10"/>
  <c r="D405" i="10"/>
  <c r="D435" i="10"/>
  <c r="D910" i="10"/>
  <c r="D981" i="10"/>
  <c r="D558" i="10"/>
  <c r="D711" i="10"/>
  <c r="D896" i="10"/>
  <c r="D676" i="10"/>
  <c r="D837" i="10"/>
  <c r="D268" i="10"/>
  <c r="D752" i="10"/>
  <c r="D705" i="10"/>
  <c r="D361" i="10"/>
  <c r="D898" i="10"/>
  <c r="D849" i="10"/>
  <c r="D1001" i="10"/>
  <c r="D620" i="10"/>
  <c r="D782" i="10"/>
  <c r="D358" i="10"/>
  <c r="D776" i="10"/>
  <c r="D511" i="10"/>
  <c r="D445" i="10"/>
  <c r="D475" i="10"/>
  <c r="D912" i="10"/>
  <c r="D499" i="10"/>
  <c r="D485" i="10"/>
  <c r="D438" i="10"/>
  <c r="D925" i="10"/>
  <c r="D457" i="10"/>
  <c r="D404" i="10"/>
  <c r="D280" i="10"/>
  <c r="D670" i="10"/>
  <c r="D333" i="10"/>
  <c r="D518" i="10"/>
  <c r="D747" i="10"/>
  <c r="D301" i="10"/>
  <c r="D689" i="10"/>
  <c r="D927" i="10"/>
  <c r="D790" i="10"/>
  <c r="D754" i="10"/>
  <c r="D865" i="10"/>
  <c r="D549" i="10"/>
  <c r="D667" i="10"/>
  <c r="D993" i="10"/>
  <c r="D393" i="10"/>
  <c r="D700" i="10"/>
  <c r="D290" i="10"/>
  <c r="D1000" i="10"/>
  <c r="D179" i="10"/>
  <c r="D472" i="10"/>
  <c r="D538" i="10"/>
  <c r="D555" i="10"/>
  <c r="D329" i="10"/>
  <c r="D556" i="10"/>
  <c r="D962" i="10"/>
  <c r="D663" i="10"/>
  <c r="D686" i="10"/>
  <c r="D764" i="10"/>
  <c r="D691" i="10"/>
  <c r="D484" i="10"/>
  <c r="D406" i="10"/>
  <c r="D328" i="10"/>
  <c r="D904" i="10"/>
  <c r="D919" i="10"/>
  <c r="D875" i="10"/>
  <c r="D772" i="10"/>
  <c r="D627" i="10"/>
  <c r="D202" i="10"/>
  <c r="D187" i="10"/>
  <c r="D355" i="10"/>
  <c r="D366" i="10"/>
  <c r="D458" i="10"/>
  <c r="D969" i="10"/>
  <c r="D697" i="10"/>
  <c r="D994" i="10"/>
  <c r="D321" i="10"/>
  <c r="D267" i="10"/>
  <c r="D930" i="10"/>
  <c r="D269" i="10"/>
  <c r="D430" i="10"/>
  <c r="D746" i="10"/>
  <c r="D327" i="10"/>
  <c r="D599" i="10"/>
  <c r="D845" i="10"/>
  <c r="D403" i="10"/>
  <c r="D827" i="10"/>
  <c r="D439" i="10"/>
  <c r="D973" i="10"/>
  <c r="D348" i="10"/>
  <c r="D394" i="10"/>
  <c r="D553" i="10"/>
  <c r="D612" i="10"/>
  <c r="D734" i="10"/>
  <c r="D332" i="10"/>
  <c r="D789" i="10"/>
  <c r="D965" i="10"/>
  <c r="D760" i="10"/>
  <c r="D281" i="10"/>
  <c r="D940" i="10"/>
  <c r="D957" i="10"/>
  <c r="D190" i="10"/>
  <c r="D992" i="10"/>
  <c r="D543" i="10"/>
  <c r="D931" i="10"/>
  <c r="D491" i="10"/>
  <c r="D116" i="10"/>
  <c r="D334" i="10"/>
  <c r="D26" i="10"/>
  <c r="D5" i="10"/>
  <c r="D326" i="10"/>
  <c r="D812" i="10"/>
  <c r="D857" i="10"/>
  <c r="D729" i="10"/>
  <c r="D809" i="10"/>
  <c r="D331" i="10"/>
  <c r="D249" i="10"/>
  <c r="D545" i="10"/>
  <c r="D415" i="10"/>
  <c r="D725" i="10"/>
  <c r="D639" i="10"/>
  <c r="D295" i="10"/>
  <c r="D673" i="10"/>
  <c r="D914" i="10"/>
  <c r="D811" i="10"/>
  <c r="D343" i="10"/>
  <c r="D469" i="10"/>
  <c r="D649" i="10"/>
  <c r="D631" i="10"/>
  <c r="D373" i="10"/>
  <c r="D476" i="10"/>
  <c r="D434" i="10"/>
  <c r="D314" i="10"/>
  <c r="D807" i="10"/>
  <c r="D529" i="10"/>
  <c r="D713" i="10"/>
  <c r="D619" i="10"/>
  <c r="D704" i="10"/>
  <c r="D687" i="10"/>
  <c r="D978" i="10"/>
  <c r="D598" i="10"/>
  <c r="D916" i="10"/>
  <c r="D677" i="10"/>
  <c r="D662" i="10"/>
  <c r="D389" i="10"/>
  <c r="D57" i="10"/>
  <c r="D751" i="10"/>
  <c r="D302" i="10"/>
  <c r="D846" i="10"/>
  <c r="D818" i="10"/>
  <c r="D604" i="10"/>
  <c r="D239" i="10"/>
  <c r="D949" i="10"/>
  <c r="D379" i="10"/>
  <c r="D507" i="10"/>
  <c r="D594" i="10"/>
  <c r="D838" i="10"/>
  <c r="D378" i="10"/>
  <c r="D851" i="10"/>
  <c r="D586" i="10"/>
  <c r="D592" i="10"/>
  <c r="D112" i="10"/>
  <c r="D749" i="10"/>
  <c r="D416" i="10"/>
  <c r="D886" i="10"/>
  <c r="D364" i="10"/>
  <c r="D982" i="10"/>
  <c r="D750" i="10"/>
  <c r="D738" i="10"/>
  <c r="D995" i="10"/>
  <c r="D977" i="10"/>
  <c r="D660" i="10"/>
  <c r="D595" i="10"/>
  <c r="D286" i="10"/>
  <c r="D299" i="10"/>
  <c r="D513" i="10"/>
  <c r="D250" i="10"/>
  <c r="D365" i="10"/>
  <c r="D909" i="10"/>
  <c r="D685" i="10"/>
  <c r="D561" i="10"/>
  <c r="D672" i="10"/>
  <c r="D596" i="10"/>
  <c r="D197" i="10"/>
  <c r="D6" i="10"/>
  <c r="D92" i="10"/>
  <c r="D71" i="10"/>
  <c r="D126" i="10"/>
  <c r="D41" i="10"/>
  <c r="D386" i="10"/>
  <c r="D341" i="10"/>
  <c r="D706" i="10"/>
  <c r="D959" i="10"/>
  <c r="D521" i="10"/>
  <c r="D432" i="10"/>
  <c r="D640" i="10"/>
  <c r="D658" i="10"/>
  <c r="D624" i="10"/>
  <c r="D449" i="10"/>
  <c r="D732" i="10"/>
  <c r="D770" i="10"/>
  <c r="D872" i="10"/>
  <c r="D465" i="10"/>
  <c r="D454" i="10"/>
  <c r="D826" i="10"/>
  <c r="D740" i="10"/>
  <c r="D387" i="10"/>
  <c r="D801" i="10"/>
  <c r="D566" i="10"/>
  <c r="D168" i="10"/>
  <c r="D892" i="10"/>
  <c r="D702" i="10"/>
  <c r="D255" i="10"/>
  <c r="D608" i="10"/>
  <c r="D703" i="10"/>
  <c r="D391" i="10"/>
  <c r="D287" i="10"/>
  <c r="D257" i="10"/>
  <c r="D767" i="10"/>
  <c r="D830" i="10"/>
  <c r="D362" i="10"/>
  <c r="D858" i="10"/>
  <c r="D244" i="10"/>
  <c r="D401" i="10"/>
  <c r="D242" i="10"/>
  <c r="D920" i="10"/>
  <c r="D788" i="10"/>
  <c r="D318" i="10"/>
  <c r="D233" i="10"/>
  <c r="D731" i="10"/>
  <c r="D410" i="10"/>
  <c r="D955" i="10"/>
  <c r="D156" i="10"/>
  <c r="D903" i="10"/>
  <c r="D400" i="10"/>
  <c r="D552" i="10"/>
  <c r="D170" i="10"/>
  <c r="D517" i="10"/>
  <c r="D542" i="10"/>
  <c r="D98" i="10"/>
  <c r="D551" i="10"/>
  <c r="D453" i="10"/>
  <c r="D65" i="10"/>
  <c r="D135" i="10"/>
  <c r="D775" i="10"/>
  <c r="D773" i="10"/>
  <c r="D483" i="10"/>
  <c r="D80" i="10"/>
  <c r="D346" i="10"/>
  <c r="D777" i="10"/>
  <c r="D24" i="10"/>
  <c r="D298" i="10"/>
  <c r="D311" i="10"/>
  <c r="D953" i="10"/>
  <c r="D338" i="10"/>
  <c r="D206" i="10"/>
  <c r="D191" i="10"/>
  <c r="D248" i="10"/>
  <c r="D319" i="10"/>
  <c r="D195" i="10"/>
  <c r="D901" i="10"/>
  <c r="D70" i="10"/>
  <c r="D832" i="10"/>
  <c r="D695" i="10"/>
  <c r="D961" i="10"/>
  <c r="D779" i="10"/>
  <c r="D344" i="10"/>
  <c r="D844" i="10"/>
  <c r="D247" i="10"/>
  <c r="D259" i="10"/>
  <c r="D716" i="10"/>
  <c r="D447" i="10"/>
  <c r="D890" i="10"/>
  <c r="D211" i="10"/>
  <c r="D546" i="10"/>
  <c r="D397" i="10"/>
  <c r="D814" i="10"/>
  <c r="D682" i="10"/>
  <c r="D492" i="10"/>
  <c r="D548" i="10"/>
  <c r="D907" i="10"/>
  <c r="D611" i="10"/>
  <c r="D217" i="10"/>
  <c r="D42" i="10"/>
  <c r="D118" i="10"/>
  <c r="D349" i="10"/>
  <c r="D796" i="10"/>
  <c r="D559" i="10"/>
  <c r="D876" i="10"/>
  <c r="D787" i="10"/>
  <c r="D315" i="10"/>
  <c r="D470" i="10"/>
  <c r="D799" i="10"/>
  <c r="D119" i="10"/>
  <c r="D77" i="10"/>
  <c r="D69" i="10"/>
  <c r="D169" i="10"/>
  <c r="D533" i="10"/>
  <c r="D486" i="10"/>
  <c r="D528" i="10"/>
  <c r="D808" i="10"/>
  <c r="D284" i="10"/>
  <c r="D609" i="10"/>
  <c r="D115" i="10"/>
  <c r="D43" i="10"/>
  <c r="D320" i="10"/>
  <c r="D260" i="10"/>
  <c r="D304" i="10"/>
  <c r="D213" i="10"/>
  <c r="D616" i="10"/>
  <c r="D208" i="10"/>
  <c r="D20" i="10"/>
  <c r="D647" i="10"/>
  <c r="D68" i="10"/>
  <c r="D308" i="10"/>
  <c r="D22" i="10"/>
  <c r="D736" i="10"/>
  <c r="D357" i="10"/>
  <c r="D203" i="10"/>
  <c r="D650" i="10"/>
  <c r="D668" i="10"/>
  <c r="D884" i="10"/>
  <c r="D843" i="10"/>
  <c r="D766" i="10"/>
  <c r="D94" i="10"/>
  <c r="D138" i="10"/>
  <c r="D158" i="10"/>
  <c r="D62" i="10"/>
  <c r="D960" i="10"/>
  <c r="D720" i="10"/>
  <c r="D956" i="10"/>
  <c r="D490" i="10"/>
  <c r="D75" i="10"/>
  <c r="D133" i="10"/>
  <c r="D793" i="10"/>
  <c r="D412" i="10"/>
  <c r="D588" i="10"/>
  <c r="D8" i="10"/>
  <c r="D433" i="10"/>
  <c r="D384" i="10"/>
  <c r="D182" i="10"/>
  <c r="D544" i="10"/>
  <c r="D144" i="10"/>
  <c r="D699" i="10"/>
  <c r="D988" i="10"/>
  <c r="D478" i="10"/>
  <c r="D25" i="10"/>
  <c r="D795" i="10"/>
  <c r="D759" i="10"/>
  <c r="D224" i="10"/>
  <c r="D414" i="10"/>
  <c r="D537" i="10"/>
  <c r="D540" i="10"/>
  <c r="D578" i="10"/>
  <c r="D231" i="10"/>
  <c r="D91" i="10"/>
  <c r="D130" i="10"/>
  <c r="D698" i="10"/>
  <c r="D45" i="10"/>
  <c r="D111" i="10"/>
  <c r="D628" i="10"/>
  <c r="D852" i="10"/>
  <c r="D839" i="10"/>
  <c r="D805" i="10"/>
  <c r="D10" i="10"/>
  <c r="D143" i="10"/>
  <c r="D828" i="10"/>
  <c r="D568" i="10"/>
  <c r="D804" i="10"/>
  <c r="D120" i="10"/>
  <c r="D719" i="10"/>
  <c r="D610" i="10"/>
  <c r="D275" i="10"/>
  <c r="D724" i="10"/>
  <c r="D570" i="10"/>
  <c r="D657" i="10"/>
  <c r="D192" i="10"/>
  <c r="D427" i="10"/>
  <c r="D671" i="10"/>
  <c r="D895" i="10"/>
  <c r="D726" i="10"/>
  <c r="D139" i="10"/>
  <c r="D167" i="10"/>
  <c r="D110" i="10"/>
  <c r="D104" i="10"/>
  <c r="D420" i="10"/>
  <c r="D264" i="10"/>
  <c r="D337" i="10"/>
  <c r="D137" i="10"/>
  <c r="D409" i="10"/>
  <c r="D153" i="10"/>
  <c r="D150" i="10"/>
  <c r="D352" i="10"/>
  <c r="D353" i="10"/>
  <c r="D785" i="10"/>
  <c r="D669" i="10"/>
  <c r="D771" i="10"/>
  <c r="D253" i="10"/>
  <c r="D621" i="10"/>
  <c r="D60" i="10"/>
  <c r="D237" i="10"/>
  <c r="D49" i="10"/>
  <c r="D708" i="10"/>
  <c r="D763" i="10"/>
  <c r="D399" i="10"/>
  <c r="D756" i="10"/>
  <c r="D710" i="10"/>
  <c r="D632" i="10"/>
  <c r="D100" i="10"/>
  <c r="D160" i="10"/>
  <c r="D19" i="10"/>
  <c r="D792" i="10"/>
  <c r="D636" i="10"/>
  <c r="D36" i="10"/>
  <c r="D512" i="10"/>
  <c r="D617" i="10"/>
  <c r="D245" i="10"/>
  <c r="D569" i="10"/>
  <c r="D605" i="10"/>
  <c r="D541" i="10"/>
  <c r="D205" i="10"/>
  <c r="D113" i="10"/>
  <c r="D72" i="10"/>
  <c r="D646" i="10"/>
  <c r="D603" i="10"/>
  <c r="D859" i="10"/>
  <c r="D367" i="10"/>
  <c r="D297" i="10"/>
  <c r="D526" i="10"/>
  <c r="D273" i="10"/>
  <c r="D227" i="10"/>
  <c r="D597" i="10"/>
  <c r="D873" i="10"/>
  <c r="D581" i="10"/>
  <c r="D958" i="10"/>
  <c r="D157" i="10"/>
  <c r="D121" i="10"/>
  <c r="D743" i="10"/>
  <c r="D87" i="10"/>
  <c r="D735" i="10"/>
  <c r="D495" i="10"/>
  <c r="D146" i="10"/>
  <c r="D210" i="10"/>
  <c r="D464" i="10"/>
  <c r="D171" i="10"/>
  <c r="D681" i="10"/>
  <c r="D498" i="10"/>
  <c r="D230" i="10"/>
  <c r="D824" i="10"/>
  <c r="D963" i="10"/>
  <c r="D643" i="10"/>
  <c r="D21" i="10"/>
  <c r="D194" i="10"/>
  <c r="D47" i="10"/>
  <c r="D915" i="10"/>
  <c r="D774" i="10"/>
  <c r="D103" i="10"/>
  <c r="D638" i="10"/>
  <c r="D733" i="10"/>
  <c r="D635" i="10"/>
  <c r="D833" i="10"/>
  <c r="D132" i="10"/>
  <c r="D929" i="10"/>
  <c r="D717" i="10"/>
  <c r="D376" i="10"/>
  <c r="D67" i="10"/>
  <c r="D625" i="10"/>
  <c r="D159" i="10"/>
  <c r="D840" i="10"/>
  <c r="D870" i="10"/>
  <c r="D656" i="10"/>
  <c r="D274" i="10"/>
  <c r="D181" i="10"/>
  <c r="D83" i="10"/>
  <c r="D456" i="10"/>
  <c r="D395" i="10"/>
  <c r="D972" i="10"/>
  <c r="D745" i="10"/>
  <c r="D889" i="10"/>
  <c r="D3" i="10"/>
  <c r="D413" i="10"/>
  <c r="D850" i="10"/>
  <c r="D690" i="10"/>
  <c r="D198" i="10"/>
  <c r="D172" i="10"/>
  <c r="D306" i="10"/>
  <c r="D193" i="10"/>
  <c r="D122" i="10"/>
  <c r="D313" i="10"/>
  <c r="D680" i="10"/>
  <c r="D147" i="10"/>
  <c r="D564" i="10"/>
  <c r="D874" i="10"/>
  <c r="D200" i="10"/>
  <c r="D674" i="10"/>
  <c r="D437" i="10"/>
  <c r="D990" i="10"/>
  <c r="D188" i="10"/>
  <c r="D174" i="10"/>
  <c r="D97" i="10"/>
  <c r="D897" i="10"/>
  <c r="D802" i="10"/>
  <c r="D163" i="10"/>
  <c r="D557" i="10"/>
  <c r="D757" i="10"/>
  <c r="D926" i="10"/>
  <c r="D869" i="10"/>
  <c r="D232" i="10"/>
  <c r="D102" i="10"/>
  <c r="D186" i="10"/>
  <c r="D176" i="10"/>
  <c r="D222" i="10"/>
  <c r="D251" i="10"/>
  <c r="D107" i="10"/>
  <c r="D834" i="10"/>
  <c r="D822" i="10"/>
  <c r="D800" i="10"/>
  <c r="D372" i="10"/>
  <c r="D721" i="10"/>
  <c r="D266" i="10"/>
  <c r="D261" i="10"/>
  <c r="D481" i="10"/>
  <c r="D166" i="10"/>
  <c r="D339" i="10"/>
  <c r="D587" i="10"/>
  <c r="D128" i="10"/>
  <c r="D976" i="10"/>
  <c r="D613" i="10"/>
  <c r="D223" i="10"/>
  <c r="D185" i="10"/>
  <c r="D131" i="10"/>
  <c r="D441" i="10"/>
  <c r="D48" i="10"/>
  <c r="D987" i="10"/>
  <c r="D37" i="10"/>
  <c r="D154" i="10"/>
  <c r="D240" i="10"/>
  <c r="D562" i="10"/>
  <c r="D11" i="10"/>
  <c r="D209" i="10"/>
  <c r="D659" i="10"/>
  <c r="D370" i="10"/>
  <c r="D665" i="10"/>
  <c r="D753" i="10"/>
  <c r="D392" i="10"/>
  <c r="D583" i="10"/>
  <c r="D7" i="10"/>
  <c r="D246" i="10"/>
  <c r="D199" i="10"/>
  <c r="D847" i="10"/>
  <c r="D59" i="10"/>
  <c r="D108" i="10"/>
  <c r="D411" i="10"/>
  <c r="D510" i="10"/>
  <c r="D173" i="10"/>
  <c r="D602" i="10"/>
  <c r="D623" i="10"/>
  <c r="D354" i="10"/>
  <c r="D347" i="10"/>
  <c r="D291" i="10"/>
  <c r="D142" i="10"/>
  <c r="D162" i="10"/>
  <c r="D151" i="10"/>
  <c r="D66" i="10"/>
  <c r="D78" i="10"/>
  <c r="D893" i="10"/>
  <c r="D661" i="10"/>
  <c r="D678" i="10"/>
  <c r="D127" i="10"/>
  <c r="D651" i="10"/>
  <c r="D575" i="10"/>
  <c r="D519" i="10"/>
  <c r="D943" i="10"/>
  <c r="D243" i="10"/>
  <c r="D33" i="10"/>
  <c r="D554" i="10"/>
  <c r="D418" i="10"/>
  <c r="D593" i="10"/>
  <c r="D450" i="10"/>
  <c r="D105" i="10"/>
  <c r="D74" i="10"/>
  <c r="D55" i="10"/>
  <c r="D216" i="10"/>
  <c r="D149" i="10"/>
  <c r="D32" i="10"/>
  <c r="D140" i="10"/>
  <c r="D727" i="10"/>
  <c r="D888" i="10"/>
  <c r="D125" i="10"/>
  <c r="D480" i="10"/>
  <c r="D16" i="10"/>
  <c r="D798" i="10"/>
  <c r="D117" i="10"/>
  <c r="D885" i="10"/>
  <c r="D769" i="10"/>
  <c r="D715" i="10"/>
  <c r="D652" i="10"/>
  <c r="D30" i="10"/>
  <c r="D928" i="10"/>
  <c r="D935" i="10"/>
  <c r="D310" i="10"/>
  <c r="D520" i="10"/>
  <c r="D666" i="10"/>
  <c r="D76" i="10"/>
  <c r="D52" i="10"/>
  <c r="D629" i="10"/>
  <c r="D755" i="10"/>
  <c r="D50" i="10"/>
  <c r="D214" i="10"/>
  <c r="D468" i="10"/>
  <c r="D426" i="10"/>
  <c r="D285" i="10"/>
  <c r="D90" i="10"/>
  <c r="D882" i="10"/>
  <c r="D226" i="10"/>
  <c r="D783" i="10"/>
  <c r="D54" i="10"/>
  <c r="D180" i="10"/>
  <c r="D853" i="10"/>
  <c r="D27" i="10"/>
  <c r="D572" i="10"/>
  <c r="D615" i="10"/>
  <c r="D606" i="10"/>
  <c r="D178" i="10"/>
  <c r="D201" i="10"/>
  <c r="D585" i="10"/>
  <c r="D622" i="10"/>
  <c r="D53" i="10"/>
  <c r="D407" i="10"/>
  <c r="D44" i="10"/>
  <c r="D189" i="10"/>
  <c r="D626" i="10"/>
  <c r="D471" i="10"/>
  <c r="D254" i="10"/>
  <c r="D584" i="10"/>
  <c r="D794" i="10"/>
  <c r="D791" i="10"/>
  <c r="D17" i="10"/>
  <c r="D825" i="10"/>
  <c r="D177" i="10"/>
  <c r="D307" i="10"/>
  <c r="D276" i="10"/>
  <c r="D356" i="10"/>
  <c r="D900" i="10"/>
  <c r="D161" i="10"/>
  <c r="D204" i="10"/>
  <c r="D550" i="10"/>
  <c r="D84" i="10"/>
  <c r="D184" i="10"/>
  <c r="D123" i="10"/>
  <c r="D88" i="10"/>
  <c r="D535" i="10"/>
  <c r="D64" i="10"/>
  <c r="D848" i="10"/>
  <c r="D155" i="10"/>
  <c r="D938" i="10"/>
  <c r="D479" i="10"/>
  <c r="D741" i="10"/>
  <c r="D582" i="10"/>
  <c r="D46" i="10"/>
  <c r="D350" i="10"/>
  <c r="D819" i="10"/>
  <c r="D786" i="10"/>
  <c r="D836" i="10"/>
  <c r="D164" i="10"/>
  <c r="D292" i="10"/>
  <c r="D971" i="10"/>
  <c r="D589" i="10"/>
  <c r="D106" i="10"/>
  <c r="D879" i="10"/>
  <c r="D396" i="10"/>
  <c r="D923" i="10"/>
  <c r="D145" i="10"/>
  <c r="D283" i="10"/>
  <c r="D864" i="10"/>
  <c r="D363" i="10"/>
  <c r="D644" i="10"/>
  <c r="D856" i="10"/>
  <c r="D899" i="10"/>
  <c r="D136" i="10"/>
  <c r="D761" i="10"/>
  <c r="D31" i="10"/>
  <c r="D220" i="10"/>
  <c r="D38" i="10"/>
  <c r="D303" i="10"/>
  <c r="D501" i="10"/>
  <c r="D221" i="10"/>
  <c r="D141" i="10"/>
  <c r="D129" i="10"/>
  <c r="D165" i="10"/>
  <c r="D95" i="10"/>
  <c r="D709" i="10"/>
  <c r="D984" i="10"/>
  <c r="D565" i="10"/>
  <c r="D263" i="10"/>
  <c r="D398" i="10"/>
  <c r="D325" i="10"/>
  <c r="D212" i="10"/>
  <c r="D906" i="10"/>
  <c r="D56" i="10"/>
  <c r="D322" i="10"/>
  <c r="D871" i="10"/>
  <c r="D39" i="10"/>
  <c r="D383" i="10"/>
  <c r="D13" i="10"/>
  <c r="D73" i="10"/>
  <c r="D983" i="10"/>
  <c r="D986" i="10"/>
  <c r="D207" i="10"/>
  <c r="D183" i="10"/>
  <c r="D4" i="10"/>
  <c r="D618" i="10"/>
  <c r="D730" i="10"/>
  <c r="D934" i="10"/>
  <c r="D742" i="10"/>
  <c r="D262" i="10"/>
  <c r="D28" i="10"/>
  <c r="D579" i="10"/>
  <c r="D503" i="10"/>
  <c r="D502" i="10"/>
  <c r="D455" i="10"/>
  <c r="D228" i="10"/>
  <c r="D218" i="10"/>
  <c r="D215" i="10"/>
  <c r="D15" i="10"/>
  <c r="D51" i="10"/>
  <c r="D61" i="10"/>
  <c r="D419" i="10"/>
  <c r="D175" i="10"/>
  <c r="D860" i="10"/>
  <c r="D58" i="10"/>
  <c r="D79" i="10"/>
  <c r="D461" i="10"/>
  <c r="D921" i="10"/>
  <c r="D975" i="10"/>
  <c r="D225" i="10"/>
  <c r="D101" i="10"/>
  <c r="D516" i="10"/>
  <c r="D600" i="10"/>
  <c r="D152" i="10"/>
  <c r="D236" i="10"/>
  <c r="D423" i="10"/>
  <c r="D342" i="10"/>
  <c r="D563" i="10"/>
  <c r="D29" i="10"/>
  <c r="D518" i="3"/>
  <c r="D585" i="3"/>
  <c r="D968" i="3"/>
  <c r="D929" i="3"/>
  <c r="D861" i="3"/>
  <c r="D985" i="3"/>
  <c r="D467" i="3"/>
  <c r="D271" i="3"/>
  <c r="D419" i="3"/>
  <c r="D927" i="3"/>
  <c r="D442" i="3"/>
  <c r="D618" i="3"/>
  <c r="D729" i="3"/>
  <c r="D639" i="3"/>
  <c r="D636" i="3"/>
  <c r="D680" i="3"/>
  <c r="D883" i="3"/>
  <c r="D993" i="3"/>
  <c r="D282" i="3"/>
  <c r="D352" i="3"/>
  <c r="D635" i="3"/>
  <c r="D905" i="3"/>
  <c r="D503" i="3"/>
  <c r="D759" i="3"/>
  <c r="D260" i="3"/>
  <c r="D374" i="3"/>
  <c r="D438" i="3"/>
  <c r="D970" i="3"/>
  <c r="D914" i="3"/>
  <c r="D726" i="3"/>
  <c r="D446" i="3"/>
  <c r="D310" i="3"/>
  <c r="D443" i="3"/>
  <c r="D468" i="3"/>
  <c r="D851" i="3"/>
  <c r="D751" i="3"/>
  <c r="D899" i="3"/>
  <c r="D825" i="3"/>
  <c r="D653" i="3"/>
  <c r="D279" i="3"/>
  <c r="D967" i="3"/>
  <c r="D864" i="3"/>
  <c r="D658" i="3"/>
  <c r="D781" i="3"/>
  <c r="D756" i="3"/>
  <c r="D813" i="3"/>
  <c r="D850" i="3"/>
  <c r="D829" i="3"/>
  <c r="D911" i="3"/>
  <c r="D461" i="3"/>
  <c r="D340" i="3"/>
  <c r="D361" i="3"/>
  <c r="D779" i="3"/>
  <c r="D893" i="3"/>
  <c r="D907" i="3"/>
  <c r="D957" i="3"/>
  <c r="D881" i="3"/>
  <c r="D524" i="3"/>
  <c r="D983" i="3"/>
  <c r="D815" i="3"/>
  <c r="D890" i="3"/>
  <c r="D935" i="3"/>
  <c r="D797" i="3"/>
  <c r="D796" i="3"/>
  <c r="D641" i="3"/>
  <c r="D660" i="3"/>
  <c r="D402" i="3"/>
  <c r="D558" i="3"/>
  <c r="D204" i="3"/>
  <c r="D940" i="3"/>
  <c r="D679" i="3"/>
  <c r="D369" i="3"/>
  <c r="D984" i="3"/>
  <c r="D628" i="3"/>
  <c r="D888" i="3"/>
  <c r="D966" i="3"/>
  <c r="D473" i="3"/>
  <c r="D422" i="3"/>
  <c r="D168" i="3"/>
  <c r="D205" i="3"/>
  <c r="D502" i="3"/>
  <c r="D234" i="3"/>
  <c r="D712" i="3"/>
  <c r="D487" i="3"/>
  <c r="D563" i="3"/>
  <c r="D904" i="3"/>
  <c r="D354" i="3"/>
  <c r="D977" i="3"/>
  <c r="D523" i="3"/>
  <c r="D973" i="3"/>
  <c r="D830" i="3"/>
  <c r="D707" i="3"/>
  <c r="D591" i="3"/>
  <c r="D497" i="3"/>
  <c r="D710" i="3"/>
  <c r="D715" i="3"/>
  <c r="D760" i="3"/>
  <c r="D847" i="3"/>
  <c r="D241" i="3"/>
  <c r="D394" i="3"/>
  <c r="D225" i="3"/>
  <c r="D586" i="3"/>
  <c r="D892" i="3"/>
  <c r="D834" i="3"/>
  <c r="D730" i="3"/>
  <c r="D958" i="3"/>
  <c r="D719" i="3"/>
  <c r="D142" i="3"/>
  <c r="D379" i="3"/>
  <c r="D159" i="3"/>
  <c r="D916" i="3"/>
  <c r="D809" i="3"/>
  <c r="D492" i="3"/>
  <c r="D307" i="3"/>
  <c r="D363" i="3"/>
  <c r="D365" i="3"/>
  <c r="D507" i="3"/>
  <c r="D223" i="3"/>
  <c r="D702" i="3"/>
  <c r="D811" i="3"/>
  <c r="D479" i="3"/>
  <c r="D682" i="3"/>
  <c r="D803" i="3"/>
  <c r="D666" i="3"/>
  <c r="D713" i="3"/>
  <c r="D827" i="3"/>
  <c r="D643" i="3"/>
  <c r="D428" i="3"/>
  <c r="D380" i="3"/>
  <c r="D505" i="3"/>
  <c r="D768" i="3"/>
  <c r="D284" i="3"/>
  <c r="D320" i="3"/>
  <c r="D306" i="3"/>
  <c r="D885" i="3"/>
  <c r="D642" i="3"/>
  <c r="D896" i="3"/>
  <c r="D920" i="3"/>
  <c r="D520" i="3"/>
  <c r="D286" i="3"/>
  <c r="D371" i="3"/>
  <c r="D988" i="3"/>
  <c r="D542" i="3"/>
  <c r="D387" i="3"/>
  <c r="D961" i="3"/>
  <c r="D771" i="3"/>
  <c r="D631" i="3"/>
  <c r="D874" i="3"/>
  <c r="D602" i="3"/>
  <c r="D735" i="3"/>
  <c r="D508" i="3"/>
  <c r="D547" i="3"/>
  <c r="D471" i="3"/>
  <c r="D594" i="3"/>
  <c r="D704" i="3"/>
  <c r="D749" i="3"/>
  <c r="D445" i="3"/>
  <c r="D559" i="3"/>
  <c r="D484" i="3"/>
  <c r="D526" i="3"/>
  <c r="D397" i="3"/>
  <c r="D617" i="3"/>
  <c r="D875" i="3"/>
  <c r="D807" i="3"/>
  <c r="D621" i="3"/>
  <c r="D464" i="3"/>
  <c r="D846" i="3"/>
  <c r="D677" i="3"/>
  <c r="D624" i="3"/>
  <c r="D780" i="3"/>
  <c r="D534" i="3"/>
  <c r="D848" i="3"/>
  <c r="D761" i="3"/>
  <c r="D573" i="3"/>
  <c r="D254" i="3"/>
  <c r="D903" i="3"/>
  <c r="D765" i="3"/>
  <c r="D412" i="3"/>
  <c r="D1001" i="3"/>
  <c r="D745" i="3"/>
  <c r="D944" i="3"/>
  <c r="D589" i="3"/>
  <c r="D345" i="3"/>
  <c r="D627" i="3"/>
  <c r="D511" i="3"/>
  <c r="D509" i="3"/>
  <c r="D843" i="3"/>
  <c r="D1000" i="3"/>
  <c r="D909" i="3"/>
  <c r="D265" i="3"/>
  <c r="D383" i="3"/>
  <c r="D603" i="3"/>
  <c r="D189" i="3"/>
  <c r="D207" i="3"/>
  <c r="D513" i="3"/>
  <c r="D727" i="3"/>
  <c r="D334" i="3"/>
  <c r="D838" i="3"/>
  <c r="D699" i="3"/>
  <c r="D992" i="3"/>
  <c r="D994" i="3"/>
  <c r="D669" i="3"/>
  <c r="D692" i="3"/>
  <c r="D399" i="3"/>
  <c r="D884" i="3"/>
  <c r="D662" i="3"/>
  <c r="D703" i="3"/>
  <c r="D820" i="3"/>
  <c r="D720" i="3"/>
  <c r="D350" i="3"/>
  <c r="D512" i="3"/>
  <c r="D242" i="3"/>
  <c r="D172" i="3"/>
  <c r="D146" i="3"/>
  <c r="D409" i="3"/>
  <c r="D500" i="3"/>
  <c r="D351" i="3"/>
  <c r="D311" i="3"/>
  <c r="D429" i="3"/>
  <c r="D663" i="3"/>
  <c r="D148" i="3"/>
  <c r="D405" i="3"/>
  <c r="D406" i="3"/>
  <c r="D156" i="3"/>
  <c r="D434" i="3"/>
  <c r="D791" i="3"/>
  <c r="D415" i="3"/>
  <c r="D684" i="3"/>
  <c r="D645" i="3"/>
  <c r="D835" i="3"/>
  <c r="D924" i="3"/>
  <c r="D595" i="3"/>
  <c r="D629" i="3"/>
  <c r="D855" i="3"/>
  <c r="D292" i="3"/>
  <c r="D362" i="3"/>
  <c r="D769" i="3"/>
  <c r="D877" i="3"/>
  <c r="D801" i="3"/>
  <c r="D936" i="3"/>
  <c r="D599" i="3"/>
  <c r="D609" i="3"/>
  <c r="D457" i="3"/>
  <c r="D588" i="3"/>
  <c r="D823" i="3"/>
  <c r="D537" i="3"/>
  <c r="D469" i="3"/>
  <c r="D794" i="3"/>
  <c r="D753" i="3"/>
  <c r="D865" i="3"/>
  <c r="D324" i="3"/>
  <c r="D483" i="3"/>
  <c r="D665" i="3"/>
  <c r="D462" i="3"/>
  <c r="D481" i="3"/>
  <c r="D584" i="3"/>
  <c r="D772" i="3"/>
  <c r="D451" i="3"/>
  <c r="D783" i="3"/>
  <c r="D949" i="3"/>
  <c r="D261" i="3"/>
  <c r="D335" i="3"/>
  <c r="D922" i="3"/>
  <c r="D955" i="3"/>
  <c r="D476" i="3"/>
  <c r="D671" i="3"/>
  <c r="D480" i="3"/>
  <c r="D818" i="3"/>
  <c r="D670" i="3"/>
  <c r="D923" i="3"/>
  <c r="D288" i="3"/>
  <c r="D698" i="3"/>
  <c r="D853" i="3"/>
  <c r="D551" i="3"/>
  <c r="D516" i="3"/>
  <c r="D742" i="3"/>
  <c r="D606" i="3"/>
  <c r="D873" i="3"/>
  <c r="D738" i="3"/>
  <c r="D971" i="3"/>
  <c r="D431" i="3"/>
  <c r="D979" i="3"/>
  <c r="D522" i="3"/>
  <c r="D593" i="3"/>
  <c r="D651" i="3"/>
  <c r="D946" i="3"/>
  <c r="D952" i="3"/>
  <c r="D655" i="3"/>
  <c r="D986" i="3"/>
  <c r="D343" i="3"/>
  <c r="D956" i="3"/>
  <c r="D744" i="3"/>
  <c r="D795" i="3"/>
  <c r="D806" i="3"/>
  <c r="D420" i="3"/>
  <c r="D844" i="3"/>
  <c r="D564" i="3"/>
  <c r="D777" i="3"/>
  <c r="D623" i="3"/>
  <c r="D475" i="3"/>
  <c r="D553" i="3"/>
  <c r="D403" i="3"/>
  <c r="D574" i="3"/>
  <c r="D921" i="3"/>
  <c r="D577" i="3"/>
  <c r="D543" i="3"/>
  <c r="D638" i="3"/>
  <c r="D817" i="3"/>
  <c r="D392" i="3"/>
  <c r="D423" i="3"/>
  <c r="D330" i="3"/>
  <c r="D425" i="3"/>
  <c r="D519" i="3"/>
  <c r="D975" i="3"/>
  <c r="D644" i="3"/>
  <c r="D716" i="3"/>
  <c r="D857" i="3"/>
  <c r="D724" i="3"/>
  <c r="D198" i="3"/>
  <c r="D152" i="3"/>
  <c r="D882" i="3"/>
  <c r="D549" i="3"/>
  <c r="D404" i="3"/>
  <c r="D630" i="3"/>
  <c r="D775" i="3"/>
  <c r="D580" i="3"/>
  <c r="D281" i="3"/>
  <c r="D277" i="3"/>
  <c r="D540" i="3"/>
  <c r="D336" i="3"/>
  <c r="D247" i="3"/>
  <c r="D774" i="3"/>
  <c r="D700" i="3"/>
  <c r="D329" i="3"/>
  <c r="D732" i="3"/>
  <c r="D424" i="3"/>
  <c r="D859" i="3"/>
  <c r="D996" i="3"/>
  <c r="D275" i="3"/>
  <c r="D184" i="3"/>
  <c r="D154" i="3"/>
  <c r="D478" i="3"/>
  <c r="D648" i="3"/>
  <c r="D932" i="3"/>
  <c r="D237" i="3"/>
  <c r="D808" i="3"/>
  <c r="D258" i="3"/>
  <c r="D506" i="3"/>
  <c r="D572" i="3"/>
  <c r="D474" i="3"/>
  <c r="D571" i="3"/>
  <c r="D305" i="3"/>
  <c r="D953" i="3"/>
  <c r="D886" i="3"/>
  <c r="D332" i="3"/>
  <c r="D255" i="3"/>
  <c r="D488" i="3"/>
  <c r="D990" i="3"/>
  <c r="D262" i="3"/>
  <c r="D934" i="3"/>
  <c r="D463" i="3"/>
  <c r="D612" i="3"/>
  <c r="D533" i="3"/>
  <c r="D544" i="3"/>
  <c r="D965" i="3"/>
  <c r="D652" i="3"/>
  <c r="D453" i="3"/>
  <c r="D717" i="3"/>
  <c r="D982" i="3"/>
  <c r="D454" i="3"/>
  <c r="D942" i="3"/>
  <c r="D667" i="3"/>
  <c r="D969" i="3"/>
  <c r="D370" i="3"/>
  <c r="D950" i="3"/>
  <c r="D852" i="3"/>
  <c r="D690" i="3"/>
  <c r="D622" i="3"/>
  <c r="D548" i="3"/>
  <c r="D539" i="3"/>
  <c r="D456" i="3"/>
  <c r="D959" i="3"/>
  <c r="D695" i="3"/>
  <c r="D650" i="3"/>
  <c r="D529" i="3"/>
  <c r="D598" i="3"/>
  <c r="D517" i="3"/>
  <c r="D931" i="3"/>
  <c r="D294" i="3"/>
  <c r="D510" i="3"/>
  <c r="D778" i="3"/>
  <c r="D863" i="3"/>
  <c r="D792" i="3"/>
  <c r="D395" i="3"/>
  <c r="D614" i="3"/>
  <c r="D691" i="3"/>
  <c r="D805" i="3"/>
  <c r="D832" i="3"/>
  <c r="D477" i="3"/>
  <c r="D706" i="3"/>
  <c r="D545" i="3"/>
  <c r="D951" i="3"/>
  <c r="D714" i="3"/>
  <c r="D301" i="3"/>
  <c r="D333" i="3"/>
  <c r="D688" i="3"/>
  <c r="D782" i="3"/>
  <c r="D889" i="3"/>
  <c r="D995" i="3"/>
  <c r="D826" i="3"/>
  <c r="D535" i="3"/>
  <c r="D289" i="3"/>
  <c r="D576" i="3"/>
  <c r="D521" i="3"/>
  <c r="D686" i="3"/>
  <c r="D981" i="3"/>
  <c r="D978" i="3"/>
  <c r="D377" i="3"/>
  <c r="D866" i="3"/>
  <c r="D938" i="3"/>
  <c r="D632" i="3"/>
  <c r="D963" i="3"/>
  <c r="D592" i="3"/>
  <c r="D762" i="3"/>
  <c r="D755" i="3"/>
  <c r="D455" i="3"/>
  <c r="D418" i="3"/>
  <c r="D499" i="3"/>
  <c r="D501" i="3"/>
  <c r="D384" i="3"/>
  <c r="D674" i="3"/>
  <c r="D304" i="3"/>
  <c r="D357" i="3"/>
  <c r="D293" i="3"/>
  <c r="D845" i="3"/>
  <c r="D910" i="3"/>
  <c r="D386" i="3"/>
  <c r="D227" i="3"/>
  <c r="D427" i="3"/>
  <c r="D331" i="3"/>
  <c r="D960" i="3"/>
  <c r="D465" i="3"/>
  <c r="D224" i="3"/>
  <c r="D525" i="3"/>
  <c r="D546" i="3"/>
  <c r="D711" i="3"/>
  <c r="D269" i="3"/>
  <c r="D833" i="3"/>
  <c r="D611" i="3"/>
  <c r="D536" i="3"/>
  <c r="D302" i="3"/>
  <c r="D685" i="3"/>
  <c r="D433" i="3"/>
  <c r="D251" i="3"/>
  <c r="D228" i="3"/>
  <c r="D689" i="3"/>
  <c r="D556" i="3"/>
  <c r="D208" i="3"/>
  <c r="D764" i="3"/>
  <c r="D733" i="3"/>
  <c r="D895" i="3"/>
  <c r="D788" i="3"/>
  <c r="D972" i="3"/>
  <c r="D917" i="3"/>
  <c r="D552" i="3"/>
  <c r="D253" i="3"/>
  <c r="D259" i="3"/>
  <c r="D673" i="3"/>
  <c r="D997" i="3"/>
  <c r="D570" i="3"/>
  <c r="D407" i="3"/>
  <c r="D840" i="3"/>
  <c r="D298" i="3"/>
  <c r="D248" i="3"/>
  <c r="D309" i="3"/>
  <c r="D177" i="3"/>
  <c r="D575" i="3"/>
  <c r="D528" i="3"/>
  <c r="D945" i="3"/>
  <c r="D514" i="3"/>
  <c r="D837" i="3"/>
  <c r="D787" i="3"/>
  <c r="D566" i="3"/>
  <c r="D171" i="3"/>
  <c r="D183" i="3"/>
  <c r="D708" i="3"/>
  <c r="D784" i="3"/>
  <c r="D939" i="3"/>
  <c r="D947" i="3"/>
  <c r="D554" i="3"/>
  <c r="D728" i="3"/>
  <c r="D372" i="3"/>
  <c r="D906" i="3"/>
  <c r="D328" i="3"/>
  <c r="D858" i="3"/>
  <c r="D798" i="3"/>
  <c r="D211" i="3"/>
  <c r="D138" i="3"/>
  <c r="D504" i="3"/>
  <c r="D222" i="3"/>
  <c r="D668" i="3"/>
  <c r="D872" i="3"/>
  <c r="D601" i="3"/>
  <c r="D193" i="3"/>
  <c r="D141" i="3"/>
  <c r="D565" i="3"/>
  <c r="D980" i="3"/>
  <c r="D752" i="3"/>
  <c r="D272" i="3"/>
  <c r="D587" i="3"/>
  <c r="D165" i="3"/>
  <c r="D705" i="3"/>
  <c r="D824" i="3"/>
  <c r="D831" i="3"/>
  <c r="D337" i="3"/>
  <c r="D413" i="3"/>
  <c r="D190" i="3"/>
  <c r="D176" i="3"/>
  <c r="D532" i="3"/>
  <c r="D721" i="3"/>
  <c r="D800" i="3"/>
  <c r="D137" i="3"/>
  <c r="D737" i="3"/>
  <c r="D555" i="3"/>
  <c r="D430" i="3"/>
  <c r="D376" i="3"/>
  <c r="D220" i="3"/>
  <c r="D181" i="3"/>
  <c r="D440" i="3"/>
  <c r="D494" i="3"/>
  <c r="D664" i="3"/>
  <c r="D659" i="3"/>
  <c r="D654" i="3"/>
  <c r="D459" i="3"/>
  <c r="D325" i="3"/>
  <c r="D561" i="3"/>
  <c r="D731" i="3"/>
  <c r="D398" i="3"/>
  <c r="D901" i="3"/>
  <c r="D161" i="3"/>
  <c r="D856" i="3"/>
  <c r="D661" i="3"/>
  <c r="D263" i="3"/>
  <c r="D416" i="3"/>
  <c r="D174" i="3"/>
  <c r="D341" i="3"/>
  <c r="D941" i="3"/>
  <c r="D257" i="3"/>
  <c r="D812" i="3"/>
  <c r="D948" i="3"/>
  <c r="D209" i="3"/>
  <c r="D243" i="3"/>
  <c r="D687" i="3"/>
  <c r="D557" i="3"/>
  <c r="D625" i="3"/>
  <c r="D218" i="3"/>
  <c r="D267" i="3"/>
  <c r="D741" i="3"/>
  <c r="D246" i="3"/>
  <c r="D150" i="3"/>
  <c r="D300" i="3"/>
  <c r="D562" i="3"/>
  <c r="D160" i="3"/>
  <c r="D210" i="3"/>
  <c r="D681" i="3"/>
  <c r="D816" i="3"/>
  <c r="D515" i="3"/>
  <c r="D149" i="3"/>
  <c r="D482" i="3"/>
  <c r="D964" i="3"/>
  <c r="D489" i="3"/>
  <c r="D437" i="3"/>
  <c r="D240" i="3"/>
  <c r="D485" i="3"/>
  <c r="D657" i="3"/>
  <c r="D810" i="3"/>
  <c r="D754" i="3"/>
  <c r="D925" i="3"/>
  <c r="D313" i="3"/>
  <c r="D197" i="3"/>
  <c r="D202" i="3"/>
  <c r="D937" i="3"/>
  <c r="D793" i="3"/>
  <c r="D610" i="3"/>
  <c r="D490" i="3"/>
  <c r="D683" i="3"/>
  <c r="D297" i="3"/>
  <c r="D678" i="3"/>
  <c r="D918" i="3"/>
  <c r="D739" i="3"/>
  <c r="D299" i="3"/>
  <c r="D388" i="3"/>
  <c r="D472" i="3"/>
  <c r="D991" i="3"/>
  <c r="D290" i="3"/>
  <c r="D143" i="3"/>
  <c r="D280" i="3"/>
  <c r="D734" i="3"/>
  <c r="D303" i="3"/>
  <c r="D391" i="3"/>
  <c r="D221" i="3"/>
  <c r="D470" i="3"/>
  <c r="D287" i="3"/>
  <c r="D136" i="3"/>
  <c r="D880" i="3"/>
  <c r="D238" i="3"/>
  <c r="D693" i="3"/>
  <c r="D836" i="3"/>
  <c r="D441" i="3"/>
  <c r="D578" i="3"/>
  <c r="D740" i="3"/>
  <c r="D620" i="3"/>
  <c r="D550" i="3"/>
  <c r="D608" i="3"/>
  <c r="D212" i="3"/>
  <c r="D276" i="3"/>
  <c r="D274" i="3"/>
  <c r="D192" i="3"/>
  <c r="D140" i="3"/>
  <c r="D323" i="3"/>
  <c r="D897" i="3"/>
  <c r="D567" i="3"/>
  <c r="D943" i="3"/>
  <c r="D785" i="3"/>
  <c r="D312" i="3"/>
  <c r="D849" i="3"/>
  <c r="D613" i="3"/>
  <c r="D203" i="3"/>
  <c r="D317" i="3"/>
  <c r="D722" i="3"/>
  <c r="D743" i="3"/>
  <c r="D252" i="3"/>
  <c r="D135" i="3"/>
  <c r="D219" i="3"/>
  <c r="D153" i="3"/>
  <c r="D583" i="3"/>
  <c r="D676" i="3"/>
  <c r="D348" i="3"/>
  <c r="D147" i="3"/>
  <c r="D672" i="3"/>
  <c r="D314" i="3"/>
  <c r="D930" i="3"/>
  <c r="D308" i="3"/>
  <c r="D646" i="3"/>
  <c r="D868" i="3"/>
  <c r="D579" i="3"/>
  <c r="D319" i="3"/>
  <c r="D162" i="3"/>
  <c r="D902" i="3"/>
  <c r="D766" i="3"/>
  <c r="D841" i="3"/>
  <c r="D898" i="3"/>
  <c r="D157" i="3"/>
  <c r="D164" i="3"/>
  <c r="D757" i="3"/>
  <c r="D696" i="3"/>
  <c r="D359" i="3"/>
  <c r="D541" i="3"/>
  <c r="D928" i="3"/>
  <c r="D268" i="3"/>
  <c r="D410" i="3"/>
  <c r="D196" i="3"/>
  <c r="D976" i="3"/>
  <c r="D926" i="3"/>
  <c r="D249" i="3"/>
  <c r="D871" i="3"/>
  <c r="D295" i="3"/>
  <c r="D974" i="3"/>
  <c r="D368" i="3"/>
  <c r="D185" i="3"/>
  <c r="D746" i="3"/>
  <c r="D347" i="3"/>
  <c r="D767" i="3"/>
  <c r="D709" i="3"/>
  <c r="D634" i="3"/>
  <c r="D338" i="3"/>
  <c r="D244" i="3"/>
  <c r="D436" i="3"/>
  <c r="D486" i="3"/>
  <c r="D828" i="3"/>
  <c r="D750" i="3"/>
  <c r="D786" i="3"/>
  <c r="D318" i="3"/>
  <c r="D38" i="3"/>
  <c r="D989" i="3"/>
  <c r="D530" i="3"/>
  <c r="D842" i="3"/>
  <c r="D460" i="3"/>
  <c r="D400" i="3"/>
  <c r="D804" i="3"/>
  <c r="D215" i="3"/>
  <c r="D862" i="3"/>
  <c r="D389" i="3"/>
  <c r="D799" i="3"/>
  <c r="D266" i="3"/>
  <c r="D647" i="3"/>
  <c r="D770" i="3"/>
  <c r="D604" i="3"/>
  <c r="D256" i="3"/>
  <c r="D285" i="3"/>
  <c r="D867" i="3"/>
  <c r="D448" i="3"/>
  <c r="D200" i="3"/>
  <c r="D236" i="3"/>
  <c r="D151" i="3"/>
  <c r="D316" i="3"/>
  <c r="D411" i="3"/>
  <c r="D496" i="3"/>
  <c r="D633" i="3"/>
  <c r="D694" i="3"/>
  <c r="D144" i="3"/>
  <c r="D353" i="3"/>
  <c r="D640" i="3"/>
  <c r="D179" i="3"/>
  <c r="D366" i="3"/>
  <c r="D322" i="3"/>
  <c r="D450" i="3"/>
  <c r="D195" i="3"/>
  <c r="D315" i="3"/>
  <c r="D821" i="3"/>
  <c r="D748" i="3"/>
  <c r="D870" i="3"/>
  <c r="D449" i="3"/>
  <c r="D226" i="3"/>
  <c r="D637" i="3"/>
  <c r="D421" i="3"/>
  <c r="D296" i="3"/>
  <c r="D887" i="3"/>
  <c r="D452" i="3"/>
  <c r="D182" i="3"/>
  <c r="D167" i="3"/>
  <c r="D962" i="3"/>
  <c r="D915" i="3"/>
  <c r="D396" i="3"/>
  <c r="D166" i="3"/>
  <c r="D245" i="3"/>
  <c r="D194" i="3"/>
  <c r="D447" i="3"/>
  <c r="D758" i="3"/>
  <c r="D180" i="3"/>
  <c r="D879" i="3"/>
  <c r="D900" i="3"/>
  <c r="D187" i="3"/>
  <c r="D321" i="3"/>
  <c r="D401" i="3"/>
  <c r="D264" i="3"/>
  <c r="D358" i="3"/>
  <c r="D344" i="3"/>
  <c r="D498" i="3"/>
  <c r="D232" i="3"/>
  <c r="D349" i="3"/>
  <c r="D158" i="3"/>
  <c r="D723" i="3"/>
  <c r="D891" i="3"/>
  <c r="D919" i="3"/>
  <c r="D854" i="3"/>
  <c r="D381" i="3"/>
  <c r="D656" i="3"/>
  <c r="D216" i="3"/>
  <c r="D169" i="3"/>
  <c r="D339" i="3"/>
  <c r="D39" i="3"/>
  <c r="D326" i="3"/>
  <c r="D615" i="3"/>
  <c r="D912" i="3"/>
  <c r="D568" i="3"/>
  <c r="D283" i="3"/>
  <c r="D790" i="3"/>
  <c r="D773" i="3"/>
  <c r="D776" i="3"/>
  <c r="D718" i="3"/>
  <c r="D619" i="3"/>
  <c r="D217" i="3"/>
  <c r="D390" i="3"/>
  <c r="D375" i="3"/>
  <c r="D933" i="3"/>
  <c r="D913" i="3"/>
  <c r="D747" i="3"/>
  <c r="D839" i="3"/>
  <c r="D876" i="3"/>
  <c r="D675" i="3"/>
  <c r="D649" i="3"/>
  <c r="D802" i="3"/>
  <c r="D367" i="3"/>
  <c r="D495" i="3"/>
  <c r="D466" i="3"/>
  <c r="D364" i="3"/>
  <c r="D385" i="3"/>
  <c r="D701" i="3"/>
  <c r="D414" i="3"/>
  <c r="D342" i="3"/>
  <c r="D170" i="3"/>
  <c r="D736" i="3"/>
  <c r="D596" i="3"/>
  <c r="D201" i="3"/>
  <c r="D878" i="3"/>
  <c r="D763" i="3"/>
  <c r="D346" i="3"/>
  <c r="D860" i="3"/>
  <c r="D206" i="3"/>
  <c r="D163" i="3"/>
  <c r="D569" i="3"/>
  <c r="D444" i="3"/>
  <c r="D869" i="3"/>
  <c r="D582" i="3"/>
  <c r="D435" i="3"/>
  <c r="D814" i="3"/>
  <c r="D954" i="3"/>
  <c r="D725" i="3"/>
  <c r="D493" i="3"/>
  <c r="D235" i="3"/>
  <c r="D186" i="3"/>
  <c r="D356" i="3"/>
  <c r="D355" i="3"/>
  <c r="D408" i="3"/>
  <c r="D491" i="3"/>
  <c r="D199" i="3"/>
  <c r="D233" i="3"/>
  <c r="D270" i="3"/>
  <c r="D597" i="3"/>
  <c r="D538" i="3"/>
  <c r="D894" i="3"/>
  <c r="D360" i="3"/>
  <c r="D134" i="3"/>
  <c r="D373" i="3"/>
  <c r="D250" i="3"/>
  <c r="D626" i="3"/>
  <c r="D590" i="3"/>
  <c r="D382" i="3"/>
  <c r="D393" i="3"/>
  <c r="D527" i="3"/>
  <c r="D145" i="3"/>
  <c r="D173" i="3"/>
  <c r="D439" i="3"/>
  <c r="D273" i="3"/>
  <c r="D819" i="3"/>
  <c r="D605" i="3"/>
  <c r="D231" i="3"/>
  <c r="D426" i="3"/>
  <c r="D531" i="3"/>
  <c r="D155" i="3"/>
  <c r="D178" i="3"/>
  <c r="D139" i="3"/>
  <c r="D432" i="3"/>
  <c r="D327" i="3"/>
  <c r="D291" i="3"/>
  <c r="D998" i="3"/>
  <c r="D188" i="3"/>
  <c r="D230" i="3"/>
  <c r="D229" i="3"/>
  <c r="D607" i="3"/>
  <c r="D908" i="3"/>
  <c r="D278" i="3"/>
  <c r="D214" i="3"/>
  <c r="D999" i="3"/>
  <c r="D239" i="3"/>
  <c r="D697" i="3"/>
  <c r="D987" i="3"/>
  <c r="D378" i="3"/>
  <c r="D822" i="3"/>
  <c r="D458" i="3"/>
  <c r="D417" i="3"/>
  <c r="D175" i="3"/>
  <c r="D600" i="3"/>
  <c r="D191" i="3"/>
  <c r="D616" i="3"/>
  <c r="D560" i="3"/>
  <c r="D581" i="3"/>
  <c r="D789" i="3"/>
  <c r="D213" i="3"/>
  <c r="D2" i="10"/>
  <c r="D126" i="3"/>
  <c r="D128" i="3"/>
  <c r="D123" i="3"/>
  <c r="D129" i="3"/>
  <c r="D130" i="3"/>
  <c r="D133" i="3"/>
  <c r="D132" i="3"/>
  <c r="D131" i="3"/>
  <c r="D127" i="3"/>
  <c r="D125" i="3"/>
  <c r="D121" i="3"/>
  <c r="D124" i="3"/>
  <c r="D122" i="3"/>
  <c r="D98" i="3"/>
  <c r="D94" i="3"/>
  <c r="D65" i="3"/>
  <c r="D113" i="3"/>
  <c r="D50" i="3"/>
  <c r="D77" i="3"/>
  <c r="D105" i="3"/>
  <c r="D84" i="3"/>
  <c r="D64" i="3"/>
  <c r="D58" i="3"/>
  <c r="D46" i="3"/>
  <c r="D107" i="3"/>
  <c r="D93" i="3"/>
  <c r="D51" i="3"/>
  <c r="D99" i="3"/>
  <c r="D100" i="3"/>
  <c r="D37" i="3"/>
  <c r="D95" i="3"/>
  <c r="D110" i="3"/>
  <c r="D60" i="3"/>
  <c r="D3" i="3"/>
  <c r="D97" i="3"/>
  <c r="D103" i="3"/>
  <c r="D78" i="3"/>
  <c r="D59" i="3"/>
  <c r="D86" i="3"/>
  <c r="D71" i="3"/>
  <c r="D80" i="3"/>
  <c r="D52" i="3"/>
  <c r="D74" i="3"/>
  <c r="D41" i="3"/>
  <c r="D42" i="3"/>
  <c r="D81" i="3"/>
  <c r="D91" i="3"/>
  <c r="D49" i="3"/>
  <c r="D55" i="3"/>
  <c r="D53" i="3"/>
  <c r="D56" i="3"/>
  <c r="D90" i="3"/>
  <c r="D45" i="3"/>
  <c r="D70" i="3"/>
  <c r="D62" i="3"/>
  <c r="D115" i="3"/>
  <c r="D2" i="3"/>
  <c r="D116" i="3"/>
  <c r="D72" i="3"/>
  <c r="D117" i="3"/>
  <c r="D104" i="3"/>
  <c r="D108" i="3"/>
  <c r="D66" i="3"/>
  <c r="D112" i="3"/>
  <c r="D47" i="3"/>
  <c r="D54" i="3"/>
  <c r="D48" i="3"/>
  <c r="D57" i="3"/>
  <c r="D63" i="3"/>
  <c r="D67" i="3"/>
  <c r="D61" i="3"/>
  <c r="D96" i="3"/>
  <c r="D44" i="3"/>
  <c r="D43" i="3"/>
  <c r="D92" i="3"/>
  <c r="D101" i="3"/>
  <c r="D87" i="3"/>
  <c r="D109" i="3"/>
  <c r="D118" i="3"/>
  <c r="D36" i="3"/>
  <c r="D83" i="3"/>
  <c r="D111" i="3"/>
  <c r="D88" i="3"/>
  <c r="D82" i="3"/>
  <c r="D114" i="3"/>
  <c r="D85" i="3"/>
  <c r="D106" i="3"/>
  <c r="D119" i="3"/>
  <c r="D120" i="3"/>
  <c r="D79" i="3"/>
  <c r="D69" i="3"/>
  <c r="D40" i="3"/>
  <c r="D102" i="3"/>
  <c r="D68" i="3"/>
  <c r="D76" i="3"/>
  <c r="D75" i="3"/>
  <c r="D89" i="3"/>
  <c r="D73" i="3"/>
  <c r="D4" i="3"/>
  <c r="D9" i="3"/>
  <c r="D12" i="3"/>
  <c r="D33" i="3"/>
  <c r="D17" i="3"/>
  <c r="D14" i="3"/>
  <c r="D5" i="3"/>
  <c r="D15" i="3"/>
  <c r="D29" i="3"/>
  <c r="D35" i="3"/>
  <c r="D27" i="3"/>
  <c r="D32" i="3"/>
  <c r="D20" i="3"/>
  <c r="D26" i="3"/>
  <c r="D18" i="3"/>
  <c r="D7" i="3"/>
  <c r="D19" i="3"/>
  <c r="D28" i="3"/>
  <c r="D13" i="3"/>
  <c r="D11" i="3"/>
  <c r="D30" i="3"/>
  <c r="D6" i="3"/>
  <c r="D24" i="3"/>
  <c r="D34" i="3"/>
  <c r="D31" i="3"/>
  <c r="D23" i="3"/>
  <c r="D22" i="3"/>
  <c r="D16" i="3"/>
  <c r="D8" i="3"/>
  <c r="D10" i="3"/>
  <c r="D21" i="3"/>
  <c r="D25" i="3"/>
  <c r="F14" i="3" l="1"/>
  <c r="I14" i="3"/>
  <c r="K14" i="3"/>
  <c r="J14" i="3"/>
  <c r="H14" i="3"/>
  <c r="H8" i="3"/>
  <c r="F8" i="3"/>
  <c r="J8" i="3"/>
  <c r="K8" i="3"/>
  <c r="I8" i="3"/>
  <c r="K7" i="3"/>
  <c r="I7" i="3"/>
  <c r="H7" i="3"/>
  <c r="J7" i="3"/>
  <c r="F7" i="3"/>
  <c r="F21" i="3"/>
  <c r="I21" i="3"/>
  <c r="J21" i="3"/>
  <c r="H21" i="3"/>
  <c r="K21" i="3"/>
  <c r="J12" i="3"/>
  <c r="K12" i="3"/>
  <c r="I12" i="3"/>
  <c r="F12" i="3"/>
  <c r="H12" i="3"/>
  <c r="H16" i="3"/>
  <c r="I16" i="3"/>
  <c r="F16" i="3"/>
  <c r="K16" i="3"/>
  <c r="J16" i="3"/>
  <c r="J17" i="3"/>
  <c r="H17" i="3"/>
  <c r="I17" i="3"/>
  <c r="K17" i="3"/>
  <c r="F17" i="3"/>
  <c r="K5" i="3"/>
  <c r="H5" i="3"/>
  <c r="J5" i="3"/>
  <c r="I5" i="3"/>
  <c r="F5" i="3"/>
  <c r="F10" i="3"/>
  <c r="I10" i="3"/>
  <c r="H10" i="3"/>
  <c r="K10" i="3"/>
  <c r="J10" i="3"/>
  <c r="I29" i="3"/>
  <c r="F29" i="3"/>
  <c r="H29" i="3"/>
  <c r="J29" i="3"/>
  <c r="K29" i="3"/>
  <c r="H3" i="3"/>
  <c r="K3" i="3"/>
  <c r="F3" i="3"/>
  <c r="I3" i="3"/>
  <c r="J3" i="3"/>
  <c r="J22" i="3"/>
  <c r="K22" i="3"/>
  <c r="H22" i="3"/>
  <c r="I22" i="3"/>
  <c r="F22" i="3"/>
  <c r="J31" i="3"/>
  <c r="H31" i="3"/>
  <c r="I31" i="3"/>
  <c r="K31" i="3"/>
  <c r="F31" i="3"/>
  <c r="K25" i="3"/>
  <c r="I25" i="3"/>
  <c r="F25" i="3"/>
  <c r="J25" i="3"/>
  <c r="H25" i="3"/>
  <c r="F36" i="3"/>
  <c r="J36" i="3"/>
  <c r="I36" i="3"/>
  <c r="K36" i="3"/>
  <c r="H36" i="3"/>
  <c r="K34" i="3"/>
  <c r="J34" i="3"/>
  <c r="H34" i="3"/>
  <c r="F34" i="3"/>
  <c r="I34" i="3"/>
  <c r="K27" i="3"/>
  <c r="J27" i="3"/>
  <c r="I27" i="3"/>
  <c r="H27" i="3"/>
  <c r="F27" i="3"/>
  <c r="H78" i="3"/>
  <c r="I78" i="3"/>
  <c r="F78" i="3"/>
  <c r="K78" i="3"/>
  <c r="J78" i="3"/>
  <c r="H123" i="3"/>
  <c r="F123" i="3"/>
  <c r="I123" i="3"/>
  <c r="J123" i="3"/>
  <c r="K123" i="3"/>
  <c r="K105" i="3"/>
  <c r="J105" i="3"/>
  <c r="I105" i="3"/>
  <c r="H105" i="3"/>
  <c r="F105" i="3"/>
  <c r="F125" i="3"/>
  <c r="I125" i="3"/>
  <c r="J125" i="3"/>
  <c r="K125" i="3"/>
  <c r="H125" i="3"/>
  <c r="I217" i="3"/>
  <c r="K217" i="3"/>
  <c r="J217" i="3"/>
  <c r="F217" i="3"/>
  <c r="H217" i="3"/>
  <c r="I437" i="3"/>
  <c r="H437" i="3"/>
  <c r="K437" i="3"/>
  <c r="J437" i="3"/>
  <c r="F437" i="3"/>
  <c r="F347" i="3"/>
  <c r="I347" i="3"/>
  <c r="K347" i="3"/>
  <c r="H347" i="3"/>
  <c r="J347" i="3"/>
  <c r="K619" i="3"/>
  <c r="F619" i="3"/>
  <c r="H619" i="3"/>
  <c r="I619" i="3"/>
  <c r="J619" i="3"/>
  <c r="J746" i="3"/>
  <c r="H746" i="3"/>
  <c r="F746" i="3"/>
  <c r="I746" i="3"/>
  <c r="K746" i="3"/>
  <c r="J213" i="3"/>
  <c r="I213" i="3"/>
  <c r="H213" i="3"/>
  <c r="K213" i="3"/>
  <c r="F213" i="3"/>
  <c r="F718" i="3"/>
  <c r="K718" i="3"/>
  <c r="I718" i="3"/>
  <c r="H718" i="3"/>
  <c r="J718" i="3"/>
  <c r="K185" i="3"/>
  <c r="J185" i="3"/>
  <c r="F185" i="3"/>
  <c r="H185" i="3"/>
  <c r="I185" i="3"/>
  <c r="K489" i="3"/>
  <c r="F489" i="3"/>
  <c r="H489" i="3"/>
  <c r="I489" i="3"/>
  <c r="J489" i="3"/>
  <c r="H240" i="3"/>
  <c r="I240" i="3"/>
  <c r="F240" i="3"/>
  <c r="J240" i="3"/>
  <c r="K240" i="3"/>
  <c r="K776" i="3"/>
  <c r="J776" i="3"/>
  <c r="H776" i="3"/>
  <c r="I776" i="3"/>
  <c r="F776" i="3"/>
  <c r="F368" i="3"/>
  <c r="H368" i="3"/>
  <c r="I368" i="3"/>
  <c r="K368" i="3"/>
  <c r="J368" i="3"/>
  <c r="H964" i="3"/>
  <c r="F964" i="3"/>
  <c r="J964" i="3"/>
  <c r="I964" i="3"/>
  <c r="K964" i="3"/>
  <c r="I789" i="3"/>
  <c r="F789" i="3"/>
  <c r="H789" i="3"/>
  <c r="J789" i="3"/>
  <c r="K789" i="3"/>
  <c r="K773" i="3"/>
  <c r="I773" i="3"/>
  <c r="H773" i="3"/>
  <c r="J773" i="3"/>
  <c r="F773" i="3"/>
  <c r="K482" i="3"/>
  <c r="J482" i="3"/>
  <c r="I482" i="3"/>
  <c r="F482" i="3"/>
  <c r="H482" i="3"/>
  <c r="I581" i="3"/>
  <c r="F581" i="3"/>
  <c r="H581" i="3"/>
  <c r="J581" i="3"/>
  <c r="K581" i="3"/>
  <c r="K790" i="3"/>
  <c r="I790" i="3"/>
  <c r="J790" i="3"/>
  <c r="H790" i="3"/>
  <c r="F790" i="3"/>
  <c r="F974" i="3"/>
  <c r="I974" i="3"/>
  <c r="H974" i="3"/>
  <c r="J974" i="3"/>
  <c r="K974" i="3"/>
  <c r="F51" i="3"/>
  <c r="H51" i="3"/>
  <c r="I51" i="3"/>
  <c r="K51" i="3"/>
  <c r="J51" i="3"/>
  <c r="F102" i="3"/>
  <c r="J102" i="3"/>
  <c r="I102" i="3"/>
  <c r="K102" i="3"/>
  <c r="H102" i="3"/>
  <c r="J55" i="3"/>
  <c r="H55" i="3"/>
  <c r="I55" i="3"/>
  <c r="K55" i="3"/>
  <c r="F55" i="3"/>
  <c r="I72" i="3"/>
  <c r="J72" i="3"/>
  <c r="F72" i="3"/>
  <c r="H72" i="3"/>
  <c r="K72" i="3"/>
  <c r="J149" i="3"/>
  <c r="I149" i="3"/>
  <c r="H149" i="3"/>
  <c r="F149" i="3"/>
  <c r="K149" i="3"/>
  <c r="J295" i="3"/>
  <c r="K295" i="3"/>
  <c r="F295" i="3"/>
  <c r="H295" i="3"/>
  <c r="I295" i="3"/>
  <c r="H515" i="3"/>
  <c r="K515" i="3"/>
  <c r="J515" i="3"/>
  <c r="I515" i="3"/>
  <c r="F515" i="3"/>
  <c r="K560" i="3"/>
  <c r="F560" i="3"/>
  <c r="H560" i="3"/>
  <c r="I560" i="3"/>
  <c r="J560" i="3"/>
  <c r="I283" i="3"/>
  <c r="F283" i="3"/>
  <c r="J283" i="3"/>
  <c r="K283" i="3"/>
  <c r="H283" i="3"/>
  <c r="J976" i="8"/>
  <c r="K976" i="8"/>
  <c r="H816" i="3"/>
  <c r="F816" i="3"/>
  <c r="J816" i="3"/>
  <c r="K816" i="3"/>
  <c r="I816" i="3"/>
  <c r="F616" i="3"/>
  <c r="H616" i="3"/>
  <c r="J616" i="3"/>
  <c r="I616" i="3"/>
  <c r="K616" i="3"/>
  <c r="J568" i="3"/>
  <c r="H568" i="3"/>
  <c r="I568" i="3"/>
  <c r="F568" i="3"/>
  <c r="K568" i="3"/>
  <c r="F79" i="3"/>
  <c r="J79" i="3"/>
  <c r="H79" i="3"/>
  <c r="I79" i="3"/>
  <c r="K79" i="3"/>
  <c r="I59" i="3"/>
  <c r="J59" i="3"/>
  <c r="K59" i="3"/>
  <c r="H59" i="3"/>
  <c r="F59" i="3"/>
  <c r="I46" i="3"/>
  <c r="H46" i="3"/>
  <c r="J46" i="3"/>
  <c r="F46" i="3"/>
  <c r="K46" i="3"/>
  <c r="K66" i="3"/>
  <c r="F66" i="3"/>
  <c r="J66" i="3"/>
  <c r="I66" i="3"/>
  <c r="H66" i="3"/>
  <c r="J111" i="3"/>
  <c r="H111" i="3"/>
  <c r="K111" i="3"/>
  <c r="F111" i="3"/>
  <c r="I111" i="3"/>
  <c r="H85" i="3"/>
  <c r="J85" i="3"/>
  <c r="I85" i="3"/>
  <c r="K85" i="3"/>
  <c r="F85" i="3"/>
  <c r="I58" i="3"/>
  <c r="H58" i="3"/>
  <c r="F58" i="3"/>
  <c r="K58" i="3"/>
  <c r="J58" i="3"/>
  <c r="K87" i="3"/>
  <c r="F87" i="3"/>
  <c r="J87" i="3"/>
  <c r="I87" i="3"/>
  <c r="H87" i="3"/>
  <c r="I74" i="3"/>
  <c r="K74" i="3"/>
  <c r="J74" i="3"/>
  <c r="H74" i="3"/>
  <c r="F74" i="3"/>
  <c r="H61" i="3"/>
  <c r="K61" i="3"/>
  <c r="F61" i="3"/>
  <c r="J61" i="3"/>
  <c r="I61" i="3"/>
  <c r="K133" i="3"/>
  <c r="F133" i="3"/>
  <c r="J133" i="3"/>
  <c r="H133" i="3"/>
  <c r="I133" i="3"/>
  <c r="F191" i="3"/>
  <c r="J191" i="3"/>
  <c r="I191" i="3"/>
  <c r="K191" i="3"/>
  <c r="H191" i="3"/>
  <c r="J912" i="3"/>
  <c r="K912" i="3"/>
  <c r="F912" i="3"/>
  <c r="H912" i="3"/>
  <c r="I912" i="3"/>
  <c r="K871" i="3"/>
  <c r="H871" i="3"/>
  <c r="J871" i="3"/>
  <c r="F871" i="3"/>
  <c r="I871" i="3"/>
  <c r="I681" i="3"/>
  <c r="H681" i="3"/>
  <c r="F681" i="3"/>
  <c r="J681" i="3"/>
  <c r="K681" i="3"/>
  <c r="J600" i="3"/>
  <c r="K600" i="3"/>
  <c r="F600" i="3"/>
  <c r="I600" i="3"/>
  <c r="H600" i="3"/>
  <c r="H615" i="3"/>
  <c r="I615" i="3"/>
  <c r="F615" i="3"/>
  <c r="K615" i="3"/>
  <c r="J615" i="3"/>
  <c r="K249" i="3"/>
  <c r="H249" i="3"/>
  <c r="J249" i="3"/>
  <c r="I249" i="3"/>
  <c r="F249" i="3"/>
  <c r="J210" i="3"/>
  <c r="I210" i="3"/>
  <c r="K210" i="3"/>
  <c r="F210" i="3"/>
  <c r="H210" i="3"/>
  <c r="H175" i="3"/>
  <c r="K175" i="3"/>
  <c r="J175" i="3"/>
  <c r="F175" i="3"/>
  <c r="I175" i="3"/>
  <c r="F326" i="3"/>
  <c r="H326" i="3"/>
  <c r="J326" i="3"/>
  <c r="K326" i="3"/>
  <c r="I326" i="3"/>
  <c r="K926" i="3"/>
  <c r="F926" i="3"/>
  <c r="I926" i="3"/>
  <c r="J926" i="3"/>
  <c r="H926" i="3"/>
  <c r="H160" i="3"/>
  <c r="F160" i="3"/>
  <c r="I160" i="3"/>
  <c r="J160" i="3"/>
  <c r="K160" i="3"/>
  <c r="K417" i="3"/>
  <c r="H417" i="3"/>
  <c r="F417" i="3"/>
  <c r="J417" i="3"/>
  <c r="I417" i="3"/>
  <c r="H39" i="3"/>
  <c r="I39" i="3"/>
  <c r="J39" i="3"/>
  <c r="F39" i="3"/>
  <c r="K39" i="3"/>
  <c r="K976" i="3"/>
  <c r="F976" i="3"/>
  <c r="J976" i="3"/>
  <c r="H976" i="3"/>
  <c r="I976" i="3"/>
  <c r="H562" i="3"/>
  <c r="F562" i="3"/>
  <c r="K562" i="3"/>
  <c r="I562" i="3"/>
  <c r="J562" i="3"/>
  <c r="K458" i="3"/>
  <c r="H458" i="3"/>
  <c r="I458" i="3"/>
  <c r="J458" i="3"/>
  <c r="F458" i="3"/>
  <c r="J339" i="3"/>
  <c r="F339" i="3"/>
  <c r="K339" i="3"/>
  <c r="H339" i="3"/>
  <c r="I339" i="3"/>
  <c r="H196" i="3"/>
  <c r="J196" i="3"/>
  <c r="I196" i="3"/>
  <c r="F196" i="3"/>
  <c r="K196" i="3"/>
  <c r="H300" i="3"/>
  <c r="F300" i="3"/>
  <c r="J300" i="3"/>
  <c r="I300" i="3"/>
  <c r="K300" i="3"/>
  <c r="J922" i="8"/>
  <c r="K922" i="8"/>
  <c r="K169" i="3"/>
  <c r="H169" i="3"/>
  <c r="I169" i="3"/>
  <c r="F169" i="3"/>
  <c r="J169" i="3"/>
  <c r="I410" i="3"/>
  <c r="H410" i="3"/>
  <c r="F410" i="3"/>
  <c r="J410" i="3"/>
  <c r="K410" i="3"/>
  <c r="F150" i="3"/>
  <c r="K150" i="3"/>
  <c r="H150" i="3"/>
  <c r="I150" i="3"/>
  <c r="J150" i="3"/>
  <c r="H822" i="3"/>
  <c r="F822" i="3"/>
  <c r="J822" i="3"/>
  <c r="K822" i="3"/>
  <c r="I822" i="3"/>
  <c r="J216" i="3"/>
  <c r="K216" i="3"/>
  <c r="H216" i="3"/>
  <c r="F216" i="3"/>
  <c r="I216" i="3"/>
  <c r="H246" i="3"/>
  <c r="J246" i="3"/>
  <c r="F246" i="3"/>
  <c r="K246" i="3"/>
  <c r="I246" i="3"/>
  <c r="F378" i="3"/>
  <c r="H378" i="3"/>
  <c r="K378" i="3"/>
  <c r="I378" i="3"/>
  <c r="J378" i="3"/>
  <c r="F656" i="3"/>
  <c r="J656" i="3"/>
  <c r="I656" i="3"/>
  <c r="H656" i="3"/>
  <c r="K656" i="3"/>
  <c r="J268" i="3"/>
  <c r="F268" i="3"/>
  <c r="K268" i="3"/>
  <c r="I268" i="3"/>
  <c r="H268" i="3"/>
  <c r="K741" i="3"/>
  <c r="J741" i="3"/>
  <c r="I741" i="3"/>
  <c r="H741" i="3"/>
  <c r="F741" i="3"/>
  <c r="F987" i="3"/>
  <c r="K987" i="3"/>
  <c r="H987" i="3"/>
  <c r="J987" i="3"/>
  <c r="I987" i="3"/>
  <c r="I381" i="3"/>
  <c r="J381" i="3"/>
  <c r="K381" i="3"/>
  <c r="H381" i="3"/>
  <c r="F381" i="3"/>
  <c r="H697" i="3"/>
  <c r="I697" i="3"/>
  <c r="J697" i="3"/>
  <c r="F697" i="3"/>
  <c r="K697" i="3"/>
  <c r="F854" i="3"/>
  <c r="H854" i="3"/>
  <c r="K854" i="3"/>
  <c r="I854" i="3"/>
  <c r="J854" i="3"/>
  <c r="F928" i="3"/>
  <c r="K928" i="3"/>
  <c r="J928" i="3"/>
  <c r="I928" i="3"/>
  <c r="H928" i="3"/>
  <c r="I267" i="3"/>
  <c r="H267" i="3"/>
  <c r="K267" i="3"/>
  <c r="J267" i="3"/>
  <c r="F267" i="3"/>
  <c r="J239" i="3"/>
  <c r="K239" i="3"/>
  <c r="I239" i="3"/>
  <c r="F239" i="3"/>
  <c r="H239" i="3"/>
  <c r="K861" i="8"/>
  <c r="J861" i="8"/>
  <c r="F541" i="3"/>
  <c r="J541" i="3"/>
  <c r="I541" i="3"/>
  <c r="H541" i="3"/>
  <c r="K541" i="3"/>
  <c r="I218" i="3"/>
  <c r="H218" i="3"/>
  <c r="F218" i="3"/>
  <c r="K218" i="3"/>
  <c r="J218" i="3"/>
  <c r="K919" i="3"/>
  <c r="H919" i="3"/>
  <c r="J919" i="3"/>
  <c r="F919" i="3"/>
  <c r="I919" i="3"/>
  <c r="J359" i="3"/>
  <c r="I359" i="3"/>
  <c r="H359" i="3"/>
  <c r="F359" i="3"/>
  <c r="K359" i="3"/>
  <c r="I625" i="3"/>
  <c r="K625" i="3"/>
  <c r="J625" i="3"/>
  <c r="F625" i="3"/>
  <c r="H625" i="3"/>
  <c r="K891" i="3"/>
  <c r="J891" i="3"/>
  <c r="F891" i="3"/>
  <c r="H891" i="3"/>
  <c r="I891" i="3"/>
  <c r="I696" i="3"/>
  <c r="K696" i="3"/>
  <c r="F696" i="3"/>
  <c r="J696" i="3"/>
  <c r="H696" i="3"/>
  <c r="J557" i="3"/>
  <c r="F557" i="3"/>
  <c r="H557" i="3"/>
  <c r="K557" i="3"/>
  <c r="I557" i="3"/>
  <c r="K999" i="3"/>
  <c r="H999" i="3"/>
  <c r="I999" i="3"/>
  <c r="O991" i="2"/>
  <c r="N991" i="2"/>
  <c r="F999" i="3"/>
  <c r="J999" i="3"/>
  <c r="F723" i="3"/>
  <c r="J723" i="3"/>
  <c r="K723" i="3"/>
  <c r="I723" i="3"/>
  <c r="H723" i="3"/>
  <c r="I687" i="3"/>
  <c r="F687" i="3"/>
  <c r="H687" i="3"/>
  <c r="J687" i="3"/>
  <c r="K687" i="3"/>
  <c r="J120" i="3"/>
  <c r="H120" i="3"/>
  <c r="K120" i="3"/>
  <c r="F120" i="3"/>
  <c r="I120" i="3"/>
  <c r="F80" i="3"/>
  <c r="I80" i="3"/>
  <c r="K80" i="3"/>
  <c r="H80" i="3"/>
  <c r="J80" i="3"/>
  <c r="H67" i="3"/>
  <c r="K67" i="3"/>
  <c r="F67" i="3"/>
  <c r="J67" i="3"/>
  <c r="I67" i="3"/>
  <c r="K158" i="3"/>
  <c r="H158" i="3"/>
  <c r="F158" i="3"/>
  <c r="J158" i="3"/>
  <c r="I158" i="3"/>
  <c r="I757" i="3"/>
  <c r="H757" i="3"/>
  <c r="F757" i="3"/>
  <c r="K757" i="3"/>
  <c r="J757" i="3"/>
  <c r="I214" i="3"/>
  <c r="K214" i="3"/>
  <c r="F214" i="3"/>
  <c r="H214" i="3"/>
  <c r="J214" i="3"/>
  <c r="K243" i="3"/>
  <c r="F243" i="3"/>
  <c r="J243" i="3"/>
  <c r="I243" i="3"/>
  <c r="H243" i="3"/>
  <c r="I278" i="3"/>
  <c r="K278" i="3"/>
  <c r="F278" i="3"/>
  <c r="H278" i="3"/>
  <c r="J278" i="3"/>
  <c r="J349" i="3"/>
  <c r="H349" i="3"/>
  <c r="I349" i="3"/>
  <c r="F349" i="3"/>
  <c r="K349" i="3"/>
  <c r="K164" i="3"/>
  <c r="F164" i="3"/>
  <c r="H164" i="3"/>
  <c r="I164" i="3"/>
  <c r="J164" i="3"/>
  <c r="I209" i="3"/>
  <c r="K209" i="3"/>
  <c r="F209" i="3"/>
  <c r="H209" i="3"/>
  <c r="J209" i="3"/>
  <c r="J65" i="3"/>
  <c r="I65" i="3"/>
  <c r="K65" i="3"/>
  <c r="H65" i="3"/>
  <c r="F65" i="3"/>
  <c r="H93" i="3"/>
  <c r="I93" i="3"/>
  <c r="K93" i="3"/>
  <c r="J93" i="3"/>
  <c r="F93" i="3"/>
  <c r="J63" i="3"/>
  <c r="I63" i="3"/>
  <c r="K63" i="3"/>
  <c r="H63" i="3"/>
  <c r="F63" i="3"/>
  <c r="F106" i="3"/>
  <c r="H106" i="3"/>
  <c r="I106" i="3"/>
  <c r="J106" i="3"/>
  <c r="K106" i="3"/>
  <c r="I97" i="3"/>
  <c r="F97" i="3"/>
  <c r="H97" i="3"/>
  <c r="J97" i="3"/>
  <c r="K97" i="3"/>
  <c r="K122" i="3"/>
  <c r="F122" i="3"/>
  <c r="I122" i="3"/>
  <c r="H122" i="3"/>
  <c r="J122" i="3"/>
  <c r="I88" i="3"/>
  <c r="F88" i="3"/>
  <c r="K88" i="3"/>
  <c r="H88" i="3"/>
  <c r="J88" i="3"/>
  <c r="I68" i="3"/>
  <c r="J68" i="3"/>
  <c r="K68" i="3"/>
  <c r="H68" i="3"/>
  <c r="F68" i="3"/>
  <c r="J112" i="3"/>
  <c r="F112" i="3"/>
  <c r="H112" i="3"/>
  <c r="K112" i="3"/>
  <c r="I112" i="3"/>
  <c r="K101" i="3"/>
  <c r="I101" i="3"/>
  <c r="F101" i="3"/>
  <c r="J101" i="3"/>
  <c r="H101" i="3"/>
  <c r="F83" i="3"/>
  <c r="H83" i="3"/>
  <c r="I83" i="3"/>
  <c r="K83" i="3"/>
  <c r="J83" i="3"/>
  <c r="J115" i="3"/>
  <c r="F115" i="3"/>
  <c r="I115" i="3"/>
  <c r="K115" i="3"/>
  <c r="H115" i="3"/>
  <c r="H157" i="3"/>
  <c r="K157" i="3"/>
  <c r="I157" i="3"/>
  <c r="F157" i="3"/>
  <c r="J157" i="3"/>
  <c r="K129" i="3"/>
  <c r="I129" i="3"/>
  <c r="F129" i="3"/>
  <c r="H129" i="3"/>
  <c r="J129" i="3"/>
  <c r="K132" i="3"/>
  <c r="I132" i="3"/>
  <c r="J132" i="3"/>
  <c r="H132" i="3"/>
  <c r="F132" i="3"/>
  <c r="I232" i="3"/>
  <c r="J232" i="3"/>
  <c r="F232" i="3"/>
  <c r="H232" i="3"/>
  <c r="K232" i="3"/>
  <c r="J948" i="3"/>
  <c r="F948" i="3"/>
  <c r="K948" i="3"/>
  <c r="H948" i="3"/>
  <c r="I948" i="3"/>
  <c r="J908" i="3"/>
  <c r="K908" i="3"/>
  <c r="I908" i="3"/>
  <c r="F908" i="3"/>
  <c r="H908" i="3"/>
  <c r="K498" i="3"/>
  <c r="J498" i="3"/>
  <c r="F498" i="3"/>
  <c r="I498" i="3"/>
  <c r="H498" i="3"/>
  <c r="J898" i="3"/>
  <c r="F898" i="3"/>
  <c r="H898" i="3"/>
  <c r="I898" i="3"/>
  <c r="K898" i="3"/>
  <c r="I344" i="3"/>
  <c r="H344" i="3"/>
  <c r="J344" i="3"/>
  <c r="F344" i="3"/>
  <c r="K344" i="3"/>
  <c r="F841" i="3"/>
  <c r="J841" i="3"/>
  <c r="K841" i="3"/>
  <c r="I841" i="3"/>
  <c r="H841" i="3"/>
  <c r="F812" i="3"/>
  <c r="H812" i="3"/>
  <c r="I812" i="3"/>
  <c r="K812" i="3"/>
  <c r="J812" i="3"/>
  <c r="I607" i="3"/>
  <c r="H607" i="3"/>
  <c r="K607" i="3"/>
  <c r="J607" i="3"/>
  <c r="F607" i="3"/>
  <c r="K358" i="3"/>
  <c r="I358" i="3"/>
  <c r="J358" i="3"/>
  <c r="F358" i="3"/>
  <c r="H358" i="3"/>
  <c r="J766" i="3"/>
  <c r="I766" i="3"/>
  <c r="F766" i="3"/>
  <c r="H766" i="3"/>
  <c r="K766" i="3"/>
  <c r="I257" i="3"/>
  <c r="F257" i="3"/>
  <c r="K257" i="3"/>
  <c r="H257" i="3"/>
  <c r="J257" i="3"/>
  <c r="F264" i="3"/>
  <c r="J264" i="3"/>
  <c r="H264" i="3"/>
  <c r="I264" i="3"/>
  <c r="K264" i="3"/>
  <c r="J902" i="3"/>
  <c r="F902" i="3"/>
  <c r="K902" i="3"/>
  <c r="I902" i="3"/>
  <c r="H902" i="3"/>
  <c r="J941" i="3"/>
  <c r="K941" i="3"/>
  <c r="I941" i="3"/>
  <c r="H941" i="3"/>
  <c r="F941" i="3"/>
  <c r="J743" i="8"/>
  <c r="K743" i="8"/>
  <c r="F401" i="3"/>
  <c r="H401" i="3"/>
  <c r="J401" i="3"/>
  <c r="I401" i="3"/>
  <c r="K401" i="3"/>
  <c r="H162" i="3"/>
  <c r="K162" i="3"/>
  <c r="I162" i="3"/>
  <c r="J162" i="3"/>
  <c r="F162" i="3"/>
  <c r="H341" i="3"/>
  <c r="F341" i="3"/>
  <c r="I341" i="3"/>
  <c r="J341" i="3"/>
  <c r="K341" i="3"/>
  <c r="I229" i="3"/>
  <c r="F229" i="3"/>
  <c r="H229" i="3"/>
  <c r="K229" i="3"/>
  <c r="J229" i="3"/>
  <c r="J321" i="3"/>
  <c r="H321" i="3"/>
  <c r="F321" i="3"/>
  <c r="K321" i="3"/>
  <c r="I321" i="3"/>
  <c r="H319" i="3"/>
  <c r="J319" i="3"/>
  <c r="I319" i="3"/>
  <c r="F319" i="3"/>
  <c r="K319" i="3"/>
  <c r="I174" i="3"/>
  <c r="F174" i="3"/>
  <c r="K174" i="3"/>
  <c r="J174" i="3"/>
  <c r="H174" i="3"/>
  <c r="K935" i="8"/>
  <c r="J935" i="8"/>
  <c r="J731" i="8"/>
  <c r="K731" i="8"/>
  <c r="J579" i="3"/>
  <c r="I579" i="3"/>
  <c r="F579" i="3"/>
  <c r="K579" i="3"/>
  <c r="H579" i="3"/>
  <c r="K416" i="3"/>
  <c r="J416" i="3"/>
  <c r="F416" i="3"/>
  <c r="H416" i="3"/>
  <c r="I416" i="3"/>
  <c r="F230" i="3"/>
  <c r="H230" i="3"/>
  <c r="I230" i="3"/>
  <c r="J230" i="3"/>
  <c r="K230" i="3"/>
  <c r="K187" i="3"/>
  <c r="H187" i="3"/>
  <c r="I187" i="3"/>
  <c r="F187" i="3"/>
  <c r="J187" i="3"/>
  <c r="F188" i="3"/>
  <c r="J188" i="3"/>
  <c r="I188" i="3"/>
  <c r="H188" i="3"/>
  <c r="K188" i="3"/>
  <c r="F900" i="3"/>
  <c r="K900" i="3"/>
  <c r="J900" i="3"/>
  <c r="I900" i="3"/>
  <c r="H900" i="3"/>
  <c r="J868" i="3"/>
  <c r="I868" i="3"/>
  <c r="H868" i="3"/>
  <c r="F868" i="3"/>
  <c r="K868" i="3"/>
  <c r="J998" i="3"/>
  <c r="F998" i="3"/>
  <c r="I998" i="3"/>
  <c r="K998" i="3"/>
  <c r="H998" i="3"/>
  <c r="H879" i="3"/>
  <c r="J879" i="3"/>
  <c r="F879" i="3"/>
  <c r="I879" i="3"/>
  <c r="K879" i="3"/>
  <c r="J987" i="8"/>
  <c r="K987" i="8"/>
  <c r="J291" i="3"/>
  <c r="I291" i="3"/>
  <c r="F291" i="3"/>
  <c r="H291" i="3"/>
  <c r="K291" i="3"/>
  <c r="H180" i="3"/>
  <c r="I180" i="3"/>
  <c r="J180" i="3"/>
  <c r="F180" i="3"/>
  <c r="K180" i="3"/>
  <c r="K984" i="8"/>
  <c r="J984" i="8"/>
  <c r="J327" i="3"/>
  <c r="F327" i="3"/>
  <c r="H327" i="3"/>
  <c r="I327" i="3"/>
  <c r="K327" i="3"/>
  <c r="F646" i="3"/>
  <c r="H646" i="3"/>
  <c r="K646" i="3"/>
  <c r="J646" i="3"/>
  <c r="I646" i="3"/>
  <c r="F432" i="3"/>
  <c r="J432" i="3"/>
  <c r="H432" i="3"/>
  <c r="K432" i="3"/>
  <c r="I432" i="3"/>
  <c r="J308" i="3"/>
  <c r="I308" i="3"/>
  <c r="K308" i="3"/>
  <c r="H308" i="3"/>
  <c r="F308" i="3"/>
  <c r="H263" i="3"/>
  <c r="F263" i="3"/>
  <c r="J263" i="3"/>
  <c r="K263" i="3"/>
  <c r="I263" i="3"/>
  <c r="K872" i="8"/>
  <c r="J872" i="8"/>
  <c r="J758" i="3"/>
  <c r="I758" i="3"/>
  <c r="F758" i="3"/>
  <c r="H758" i="3"/>
  <c r="K758" i="3"/>
  <c r="H930" i="3"/>
  <c r="K930" i="3"/>
  <c r="J930" i="3"/>
  <c r="I930" i="3"/>
  <c r="F930" i="3"/>
  <c r="I124" i="3"/>
  <c r="J124" i="3"/>
  <c r="H124" i="3"/>
  <c r="K124" i="3"/>
  <c r="F124" i="3"/>
  <c r="J71" i="3"/>
  <c r="K71" i="3"/>
  <c r="H71" i="3"/>
  <c r="I71" i="3"/>
  <c r="F71" i="3"/>
  <c r="K77" i="3"/>
  <c r="I77" i="3"/>
  <c r="H77" i="3"/>
  <c r="F77" i="3"/>
  <c r="J77" i="3"/>
  <c r="H139" i="3"/>
  <c r="J139" i="3"/>
  <c r="F139" i="3"/>
  <c r="I139" i="3"/>
  <c r="K139" i="3"/>
  <c r="K447" i="3"/>
  <c r="I447" i="3"/>
  <c r="J447" i="3"/>
  <c r="H447" i="3"/>
  <c r="F447" i="3"/>
  <c r="J178" i="3"/>
  <c r="F178" i="3"/>
  <c r="I178" i="3"/>
  <c r="H178" i="3"/>
  <c r="K178" i="3"/>
  <c r="J907" i="8"/>
  <c r="K907" i="8"/>
  <c r="I314" i="3"/>
  <c r="K314" i="3"/>
  <c r="H314" i="3"/>
  <c r="F314" i="3"/>
  <c r="J314" i="3"/>
  <c r="K661" i="3"/>
  <c r="J661" i="3"/>
  <c r="F661" i="3"/>
  <c r="H661" i="3"/>
  <c r="I661" i="3"/>
  <c r="I194" i="3"/>
  <c r="F194" i="3"/>
  <c r="K194" i="3"/>
  <c r="H194" i="3"/>
  <c r="J194" i="3"/>
  <c r="F672" i="3"/>
  <c r="H672" i="3"/>
  <c r="I672" i="3"/>
  <c r="J672" i="3"/>
  <c r="K672" i="3"/>
  <c r="H95" i="3"/>
  <c r="F95" i="3"/>
  <c r="I95" i="3"/>
  <c r="K95" i="3"/>
  <c r="J95" i="3"/>
  <c r="J18" i="3"/>
  <c r="H18" i="3"/>
  <c r="F18" i="3"/>
  <c r="I18" i="3"/>
  <c r="K18" i="3"/>
  <c r="K15" i="3"/>
  <c r="F15" i="3"/>
  <c r="H15" i="3"/>
  <c r="J15" i="3"/>
  <c r="I15" i="3"/>
  <c r="K19" i="3"/>
  <c r="I19" i="3"/>
  <c r="F19" i="3"/>
  <c r="H19" i="3"/>
  <c r="J19" i="3"/>
  <c r="H20" i="3"/>
  <c r="K20" i="3"/>
  <c r="J20" i="3"/>
  <c r="F20" i="3"/>
  <c r="I20" i="3"/>
  <c r="J9" i="3"/>
  <c r="H9" i="3"/>
  <c r="F9" i="3"/>
  <c r="I9" i="3"/>
  <c r="K9" i="3"/>
  <c r="K11" i="3"/>
  <c r="I11" i="3"/>
  <c r="J11" i="3"/>
  <c r="F11" i="3"/>
  <c r="H11" i="3"/>
  <c r="F4" i="3"/>
  <c r="H4" i="3"/>
  <c r="J4" i="3"/>
  <c r="I4" i="3"/>
  <c r="K4" i="3"/>
  <c r="J13" i="3"/>
  <c r="H13" i="3"/>
  <c r="F13" i="3"/>
  <c r="I13" i="3"/>
  <c r="K13" i="3"/>
  <c r="J6" i="3"/>
  <c r="K6" i="3"/>
  <c r="F6" i="3"/>
  <c r="I6" i="3"/>
  <c r="H6" i="3"/>
  <c r="I32" i="3"/>
  <c r="H32" i="3"/>
  <c r="K32" i="3"/>
  <c r="J32" i="3"/>
  <c r="F32" i="3"/>
  <c r="H35" i="3"/>
  <c r="J35" i="3"/>
  <c r="I35" i="3"/>
  <c r="F35" i="3"/>
  <c r="K35" i="3"/>
  <c r="H23" i="3"/>
  <c r="F23" i="3"/>
  <c r="J23" i="3"/>
  <c r="I23" i="3"/>
  <c r="K23" i="3"/>
  <c r="H2" i="3"/>
  <c r="I2" i="3"/>
  <c r="J2" i="3"/>
  <c r="K2" i="3"/>
  <c r="F2" i="3"/>
  <c r="H24" i="3"/>
  <c r="I24" i="3"/>
  <c r="F24" i="3"/>
  <c r="K24" i="3"/>
  <c r="J24" i="3"/>
  <c r="J30" i="3"/>
  <c r="I30" i="3"/>
  <c r="F30" i="3"/>
  <c r="H30" i="3"/>
  <c r="K30" i="3"/>
  <c r="H33" i="3"/>
  <c r="K33" i="3"/>
  <c r="I33" i="3"/>
  <c r="J33" i="3"/>
  <c r="F33" i="3"/>
  <c r="H26" i="3"/>
  <c r="K26" i="3"/>
  <c r="I26" i="3"/>
  <c r="J26" i="3"/>
  <c r="F26" i="3"/>
  <c r="J28" i="3"/>
  <c r="K28" i="3"/>
  <c r="H28" i="3"/>
  <c r="F28" i="3"/>
  <c r="I28" i="3"/>
  <c r="F84" i="3"/>
  <c r="I84" i="3"/>
  <c r="H84" i="3"/>
  <c r="K84" i="3"/>
  <c r="J84" i="3"/>
  <c r="H64" i="3"/>
  <c r="K64" i="3"/>
  <c r="I64" i="3"/>
  <c r="F64" i="3"/>
  <c r="J64" i="3"/>
  <c r="K54" i="3"/>
  <c r="F54" i="3"/>
  <c r="J54" i="3"/>
  <c r="I54" i="3"/>
  <c r="H54" i="3"/>
  <c r="K155" i="3"/>
  <c r="J155" i="3"/>
  <c r="H155" i="3"/>
  <c r="F155" i="3"/>
  <c r="I155" i="3"/>
  <c r="I245" i="3"/>
  <c r="F245" i="3"/>
  <c r="J245" i="3"/>
  <c r="K245" i="3"/>
  <c r="H245" i="3"/>
  <c r="J147" i="3"/>
  <c r="F147" i="3"/>
  <c r="K147" i="3"/>
  <c r="I147" i="3"/>
  <c r="H147" i="3"/>
  <c r="I856" i="3"/>
  <c r="K856" i="3"/>
  <c r="F856" i="3"/>
  <c r="H856" i="3"/>
  <c r="J856" i="3"/>
  <c r="H531" i="3"/>
  <c r="J531" i="3"/>
  <c r="K531" i="3"/>
  <c r="F531" i="3"/>
  <c r="I531" i="3"/>
  <c r="K166" i="3"/>
  <c r="H166" i="3"/>
  <c r="I166" i="3"/>
  <c r="F166" i="3"/>
  <c r="J166" i="3"/>
  <c r="H348" i="3"/>
  <c r="F348" i="3"/>
  <c r="I348" i="3"/>
  <c r="J348" i="3"/>
  <c r="K348" i="3"/>
  <c r="J426" i="3"/>
  <c r="K426" i="3"/>
  <c r="H426" i="3"/>
  <c r="F426" i="3"/>
  <c r="I426" i="3"/>
  <c r="H676" i="3"/>
  <c r="K676" i="3"/>
  <c r="J676" i="3"/>
  <c r="I676" i="3"/>
  <c r="F676" i="3"/>
  <c r="J231" i="3"/>
  <c r="F231" i="3"/>
  <c r="I231" i="3"/>
  <c r="H231" i="3"/>
  <c r="K231" i="3"/>
  <c r="F396" i="3"/>
  <c r="H396" i="3"/>
  <c r="I396" i="3"/>
  <c r="J396" i="3"/>
  <c r="K396" i="3"/>
  <c r="H161" i="3"/>
  <c r="F161" i="3"/>
  <c r="I161" i="3"/>
  <c r="J161" i="3"/>
  <c r="K161" i="3"/>
  <c r="H605" i="3"/>
  <c r="J605" i="3"/>
  <c r="F605" i="3"/>
  <c r="K605" i="3"/>
  <c r="I605" i="3"/>
  <c r="F915" i="3"/>
  <c r="J915" i="3"/>
  <c r="I915" i="3"/>
  <c r="H915" i="3"/>
  <c r="K915" i="3"/>
  <c r="J985" i="8"/>
  <c r="K985" i="8"/>
  <c r="J901" i="3"/>
  <c r="I901" i="3"/>
  <c r="H901" i="3"/>
  <c r="F901" i="3"/>
  <c r="K901" i="3"/>
  <c r="J710" i="8"/>
  <c r="K710" i="8"/>
  <c r="J583" i="3"/>
  <c r="H583" i="3"/>
  <c r="I583" i="3"/>
  <c r="F583" i="3"/>
  <c r="K583" i="3"/>
  <c r="J398" i="3"/>
  <c r="F398" i="3"/>
  <c r="H398" i="3"/>
  <c r="I398" i="3"/>
  <c r="K398" i="3"/>
  <c r="K819" i="3"/>
  <c r="F819" i="3"/>
  <c r="H819" i="3"/>
  <c r="I819" i="3"/>
  <c r="J819" i="3"/>
  <c r="H962" i="3"/>
  <c r="I962" i="3"/>
  <c r="K962" i="3"/>
  <c r="J962" i="3"/>
  <c r="F962" i="3"/>
  <c r="J731" i="3"/>
  <c r="H731" i="3"/>
  <c r="I731" i="3"/>
  <c r="K731" i="3"/>
  <c r="F731" i="3"/>
  <c r="K121" i="3"/>
  <c r="F121" i="3"/>
  <c r="I121" i="3"/>
  <c r="H121" i="3"/>
  <c r="J121" i="3"/>
  <c r="J126" i="3"/>
  <c r="H126" i="3"/>
  <c r="F126" i="3"/>
  <c r="K126" i="3"/>
  <c r="I126" i="3"/>
  <c r="F127" i="3"/>
  <c r="I127" i="3"/>
  <c r="H127" i="3"/>
  <c r="J127" i="3"/>
  <c r="K127" i="3"/>
  <c r="K561" i="3"/>
  <c r="I561" i="3"/>
  <c r="H561" i="3"/>
  <c r="F561" i="3"/>
  <c r="J561" i="3"/>
  <c r="J273" i="3"/>
  <c r="K273" i="3"/>
  <c r="F273" i="3"/>
  <c r="I273" i="3"/>
  <c r="H273" i="3"/>
  <c r="J167" i="3"/>
  <c r="F167" i="3"/>
  <c r="K167" i="3"/>
  <c r="H167" i="3"/>
  <c r="I167" i="3"/>
  <c r="F325" i="3"/>
  <c r="H325" i="3"/>
  <c r="I325" i="3"/>
  <c r="J325" i="3"/>
  <c r="K325" i="3"/>
  <c r="F439" i="3"/>
  <c r="J439" i="3"/>
  <c r="K439" i="3"/>
  <c r="I439" i="3"/>
  <c r="H439" i="3"/>
  <c r="H130" i="3"/>
  <c r="I130" i="3"/>
  <c r="K130" i="3"/>
  <c r="J130" i="3"/>
  <c r="F130" i="3"/>
  <c r="J153" i="3"/>
  <c r="K153" i="3"/>
  <c r="F153" i="3"/>
  <c r="H153" i="3"/>
  <c r="I153" i="3"/>
  <c r="K459" i="3"/>
  <c r="H459" i="3"/>
  <c r="I459" i="3"/>
  <c r="J459" i="3"/>
  <c r="F459" i="3"/>
  <c r="I173" i="3"/>
  <c r="H173" i="3"/>
  <c r="K173" i="3"/>
  <c r="J173" i="3"/>
  <c r="F173" i="3"/>
  <c r="F75" i="3"/>
  <c r="K75" i="3"/>
  <c r="J75" i="3"/>
  <c r="I75" i="3"/>
  <c r="H75" i="3"/>
  <c r="H50" i="3"/>
  <c r="I50" i="3"/>
  <c r="K50" i="3"/>
  <c r="J50" i="3"/>
  <c r="F50" i="3"/>
  <c r="H56" i="3"/>
  <c r="J56" i="3"/>
  <c r="K56" i="3"/>
  <c r="I56" i="3"/>
  <c r="F56" i="3"/>
  <c r="H41" i="3"/>
  <c r="I41" i="3"/>
  <c r="F41" i="3"/>
  <c r="J41" i="3"/>
  <c r="K41" i="3"/>
  <c r="F108" i="3"/>
  <c r="H108" i="3"/>
  <c r="K108" i="3"/>
  <c r="I108" i="3"/>
  <c r="J108" i="3"/>
  <c r="J48" i="3"/>
  <c r="F48" i="3"/>
  <c r="H48" i="3"/>
  <c r="K48" i="3"/>
  <c r="I48" i="3"/>
  <c r="K70" i="3"/>
  <c r="I70" i="3"/>
  <c r="F70" i="3"/>
  <c r="H70" i="3"/>
  <c r="J70" i="3"/>
  <c r="I119" i="3"/>
  <c r="F119" i="3"/>
  <c r="J119" i="3"/>
  <c r="K119" i="3"/>
  <c r="H119" i="3"/>
  <c r="J86" i="3"/>
  <c r="I86" i="3"/>
  <c r="H86" i="3"/>
  <c r="F86" i="3"/>
  <c r="K86" i="3"/>
  <c r="F82" i="3"/>
  <c r="I82" i="3"/>
  <c r="H82" i="3"/>
  <c r="J82" i="3"/>
  <c r="K82" i="3"/>
  <c r="K145" i="3"/>
  <c r="F145" i="3"/>
  <c r="I145" i="3"/>
  <c r="J145" i="3"/>
  <c r="H145" i="3"/>
  <c r="J182" i="3"/>
  <c r="K182" i="3"/>
  <c r="H182" i="3"/>
  <c r="I182" i="3"/>
  <c r="F182" i="3"/>
  <c r="K219" i="3"/>
  <c r="H219" i="3"/>
  <c r="F219" i="3"/>
  <c r="J219" i="3"/>
  <c r="I219" i="3"/>
  <c r="F654" i="3"/>
  <c r="J654" i="3"/>
  <c r="K654" i="3"/>
  <c r="I654" i="3"/>
  <c r="H654" i="3"/>
  <c r="I527" i="3"/>
  <c r="H527" i="3"/>
  <c r="K527" i="3"/>
  <c r="J527" i="3"/>
  <c r="F527" i="3"/>
  <c r="J452" i="3"/>
  <c r="H452" i="3"/>
  <c r="I452" i="3"/>
  <c r="K452" i="3"/>
  <c r="F452" i="3"/>
  <c r="J135" i="3"/>
  <c r="I135" i="3"/>
  <c r="H135" i="3"/>
  <c r="F135" i="3"/>
  <c r="K135" i="3"/>
  <c r="K887" i="3"/>
  <c r="I887" i="3"/>
  <c r="H887" i="3"/>
  <c r="J887" i="3"/>
  <c r="F887" i="3"/>
  <c r="K659" i="3"/>
  <c r="I659" i="3"/>
  <c r="F659" i="3"/>
  <c r="H659" i="3"/>
  <c r="J659" i="3"/>
  <c r="I393" i="3"/>
  <c r="J393" i="3"/>
  <c r="K393" i="3"/>
  <c r="F393" i="3"/>
  <c r="H393" i="3"/>
  <c r="K252" i="3"/>
  <c r="I252" i="3"/>
  <c r="H252" i="3"/>
  <c r="J252" i="3"/>
  <c r="F252" i="3"/>
  <c r="J664" i="3"/>
  <c r="K664" i="3"/>
  <c r="F664" i="3"/>
  <c r="I664" i="3"/>
  <c r="H664" i="3"/>
  <c r="J296" i="3"/>
  <c r="H296" i="3"/>
  <c r="F296" i="3"/>
  <c r="K296" i="3"/>
  <c r="I296" i="3"/>
  <c r="J743" i="3"/>
  <c r="H743" i="3"/>
  <c r="I743" i="3"/>
  <c r="F743" i="3"/>
  <c r="K743" i="3"/>
  <c r="I494" i="3"/>
  <c r="H494" i="3"/>
  <c r="F494" i="3"/>
  <c r="J494" i="3"/>
  <c r="K494" i="3"/>
  <c r="K382" i="3"/>
  <c r="H382" i="3"/>
  <c r="J382" i="3"/>
  <c r="F382" i="3"/>
  <c r="I382" i="3"/>
  <c r="K421" i="3"/>
  <c r="F421" i="3"/>
  <c r="I421" i="3"/>
  <c r="H421" i="3"/>
  <c r="J421" i="3"/>
  <c r="I722" i="3"/>
  <c r="J722" i="3"/>
  <c r="K722" i="3"/>
  <c r="F722" i="3"/>
  <c r="H722" i="3"/>
  <c r="F590" i="3"/>
  <c r="I590" i="3"/>
  <c r="K590" i="3"/>
  <c r="H590" i="3"/>
  <c r="J590" i="3"/>
  <c r="K762" i="8"/>
  <c r="J762" i="8"/>
  <c r="K900" i="8"/>
  <c r="J900" i="8"/>
  <c r="K626" i="3"/>
  <c r="F626" i="3"/>
  <c r="I626" i="3"/>
  <c r="H626" i="3"/>
  <c r="J626" i="3"/>
  <c r="K857" i="8"/>
  <c r="J857" i="8"/>
  <c r="I440" i="3"/>
  <c r="K440" i="3"/>
  <c r="F440" i="3"/>
  <c r="J440" i="3"/>
  <c r="H440" i="3"/>
  <c r="I250" i="3"/>
  <c r="H250" i="3"/>
  <c r="F250" i="3"/>
  <c r="K250" i="3"/>
  <c r="J250" i="3"/>
  <c r="K317" i="3"/>
  <c r="J317" i="3"/>
  <c r="F317" i="3"/>
  <c r="I317" i="3"/>
  <c r="H317" i="3"/>
  <c r="K181" i="3"/>
  <c r="J181" i="3"/>
  <c r="I181" i="3"/>
  <c r="F181" i="3"/>
  <c r="H181" i="3"/>
  <c r="F373" i="3"/>
  <c r="I373" i="3"/>
  <c r="J373" i="3"/>
  <c r="H373" i="3"/>
  <c r="K373" i="3"/>
  <c r="H637" i="3"/>
  <c r="K637" i="3"/>
  <c r="J637" i="3"/>
  <c r="F637" i="3"/>
  <c r="I637" i="3"/>
  <c r="K203" i="3"/>
  <c r="I203" i="3"/>
  <c r="J203" i="3"/>
  <c r="H203" i="3"/>
  <c r="F203" i="3"/>
  <c r="J220" i="3"/>
  <c r="F220" i="3"/>
  <c r="I220" i="3"/>
  <c r="K220" i="3"/>
  <c r="H220" i="3"/>
  <c r="I134" i="3"/>
  <c r="K134" i="3"/>
  <c r="J134" i="3"/>
  <c r="H134" i="3"/>
  <c r="F134" i="3"/>
  <c r="J226" i="3"/>
  <c r="H226" i="3"/>
  <c r="K226" i="3"/>
  <c r="I226" i="3"/>
  <c r="F226" i="3"/>
  <c r="F613" i="3"/>
  <c r="K613" i="3"/>
  <c r="J613" i="3"/>
  <c r="I613" i="3"/>
  <c r="H613" i="3"/>
  <c r="H376" i="3"/>
  <c r="I376" i="3"/>
  <c r="K376" i="3"/>
  <c r="F376" i="3"/>
  <c r="J376" i="3"/>
  <c r="K360" i="3"/>
  <c r="I360" i="3"/>
  <c r="H360" i="3"/>
  <c r="F360" i="3"/>
  <c r="J360" i="3"/>
  <c r="K449" i="3"/>
  <c r="H449" i="3"/>
  <c r="F449" i="3"/>
  <c r="J449" i="3"/>
  <c r="I449" i="3"/>
  <c r="I849" i="3"/>
  <c r="H849" i="3"/>
  <c r="F849" i="3"/>
  <c r="K849" i="3"/>
  <c r="J849" i="3"/>
  <c r="J430" i="3"/>
  <c r="I430" i="3"/>
  <c r="K430" i="3"/>
  <c r="F430" i="3"/>
  <c r="H430" i="3"/>
  <c r="K894" i="3"/>
  <c r="H894" i="3"/>
  <c r="F894" i="3"/>
  <c r="J894" i="3"/>
  <c r="I894" i="3"/>
  <c r="J870" i="3"/>
  <c r="K870" i="3"/>
  <c r="F870" i="3"/>
  <c r="I870" i="3"/>
  <c r="H870" i="3"/>
  <c r="K865" i="8"/>
  <c r="J865" i="8"/>
  <c r="K555" i="3"/>
  <c r="I555" i="3"/>
  <c r="F555" i="3"/>
  <c r="H555" i="3"/>
  <c r="J555" i="3"/>
  <c r="I538" i="3"/>
  <c r="F538" i="3"/>
  <c r="K538" i="3"/>
  <c r="J538" i="3"/>
  <c r="H538" i="3"/>
  <c r="I312" i="3"/>
  <c r="J312" i="3"/>
  <c r="H312" i="3"/>
  <c r="K312" i="3"/>
  <c r="F312" i="3"/>
  <c r="H737" i="3"/>
  <c r="J737" i="3"/>
  <c r="I737" i="3"/>
  <c r="F737" i="3"/>
  <c r="K737" i="3"/>
  <c r="F597" i="3"/>
  <c r="H597" i="3"/>
  <c r="I597" i="3"/>
  <c r="K597" i="3"/>
  <c r="J597" i="3"/>
  <c r="J785" i="3"/>
  <c r="K785" i="3"/>
  <c r="F785" i="3"/>
  <c r="I785" i="3"/>
  <c r="H785" i="3"/>
  <c r="K924" i="8"/>
  <c r="J924" i="8"/>
  <c r="F62" i="3"/>
  <c r="K62" i="3"/>
  <c r="I62" i="3"/>
  <c r="H62" i="3"/>
  <c r="J62" i="3"/>
  <c r="F96" i="3"/>
  <c r="J96" i="3"/>
  <c r="H96" i="3"/>
  <c r="I96" i="3"/>
  <c r="K96" i="3"/>
  <c r="K100" i="3"/>
  <c r="F100" i="3"/>
  <c r="J100" i="3"/>
  <c r="I100" i="3"/>
  <c r="H100" i="3"/>
  <c r="I137" i="3"/>
  <c r="H137" i="3"/>
  <c r="F137" i="3"/>
  <c r="K137" i="3"/>
  <c r="J137" i="3"/>
  <c r="K270" i="3"/>
  <c r="H270" i="3"/>
  <c r="I270" i="3"/>
  <c r="F270" i="3"/>
  <c r="J270" i="3"/>
  <c r="H748" i="3"/>
  <c r="I748" i="3"/>
  <c r="F748" i="3"/>
  <c r="J748" i="3"/>
  <c r="K748" i="3"/>
  <c r="I943" i="3"/>
  <c r="J943" i="3"/>
  <c r="K943" i="3"/>
  <c r="H943" i="3"/>
  <c r="F943" i="3"/>
  <c r="J800" i="3"/>
  <c r="F800" i="3"/>
  <c r="I800" i="3"/>
  <c r="K800" i="3"/>
  <c r="H800" i="3"/>
  <c r="F233" i="3"/>
  <c r="H233" i="3"/>
  <c r="K233" i="3"/>
  <c r="J233" i="3"/>
  <c r="I233" i="3"/>
  <c r="J821" i="3"/>
  <c r="I821" i="3"/>
  <c r="K821" i="3"/>
  <c r="H821" i="3"/>
  <c r="F821" i="3"/>
  <c r="I567" i="3"/>
  <c r="K567" i="3"/>
  <c r="H567" i="3"/>
  <c r="F567" i="3"/>
  <c r="J567" i="3"/>
  <c r="K721" i="3"/>
  <c r="J721" i="3"/>
  <c r="I721" i="3"/>
  <c r="H721" i="3"/>
  <c r="F721" i="3"/>
  <c r="H199" i="3"/>
  <c r="J199" i="3"/>
  <c r="K199" i="3"/>
  <c r="I199" i="3"/>
  <c r="F199" i="3"/>
  <c r="H315" i="3"/>
  <c r="F315" i="3"/>
  <c r="I315" i="3"/>
  <c r="K315" i="3"/>
  <c r="J315" i="3"/>
  <c r="J880" i="8"/>
  <c r="K880" i="8"/>
  <c r="H104" i="3"/>
  <c r="J104" i="3"/>
  <c r="F104" i="3"/>
  <c r="K104" i="3"/>
  <c r="I104" i="3"/>
  <c r="F113" i="3"/>
  <c r="J113" i="3"/>
  <c r="H113" i="3"/>
  <c r="K113" i="3"/>
  <c r="I113" i="3"/>
  <c r="F69" i="3"/>
  <c r="K69" i="3"/>
  <c r="I69" i="3"/>
  <c r="H69" i="3"/>
  <c r="J69" i="3"/>
  <c r="I40" i="3"/>
  <c r="H40" i="3"/>
  <c r="K40" i="3"/>
  <c r="J40" i="3"/>
  <c r="F40" i="3"/>
  <c r="J73" i="3"/>
  <c r="K73" i="3"/>
  <c r="H73" i="3"/>
  <c r="I73" i="3"/>
  <c r="F73" i="3"/>
  <c r="H60" i="3"/>
  <c r="J60" i="3"/>
  <c r="K60" i="3"/>
  <c r="F60" i="3"/>
  <c r="I60" i="3"/>
  <c r="F42" i="3"/>
  <c r="I42" i="3"/>
  <c r="K42" i="3"/>
  <c r="J42" i="3"/>
  <c r="H42" i="3"/>
  <c r="K89" i="3"/>
  <c r="H89" i="3"/>
  <c r="J89" i="3"/>
  <c r="F89" i="3"/>
  <c r="I89" i="3"/>
  <c r="J44" i="3"/>
  <c r="I44" i="3"/>
  <c r="K44" i="3"/>
  <c r="H44" i="3"/>
  <c r="F44" i="3"/>
  <c r="I81" i="3"/>
  <c r="H81" i="3"/>
  <c r="K81" i="3"/>
  <c r="F81" i="3"/>
  <c r="J81" i="3"/>
  <c r="F45" i="3"/>
  <c r="I45" i="3"/>
  <c r="H45" i="3"/>
  <c r="J45" i="3"/>
  <c r="K45" i="3"/>
  <c r="F195" i="3"/>
  <c r="K195" i="3"/>
  <c r="I195" i="3"/>
  <c r="J195" i="3"/>
  <c r="H195" i="3"/>
  <c r="I897" i="3"/>
  <c r="F897" i="3"/>
  <c r="H897" i="3"/>
  <c r="J897" i="3"/>
  <c r="K897" i="3"/>
  <c r="F532" i="3"/>
  <c r="K532" i="3"/>
  <c r="I532" i="3"/>
  <c r="H532" i="3"/>
  <c r="J532" i="3"/>
  <c r="F450" i="3"/>
  <c r="I450" i="3"/>
  <c r="K450" i="3"/>
  <c r="J450" i="3"/>
  <c r="H450" i="3"/>
  <c r="H323" i="3"/>
  <c r="K323" i="3"/>
  <c r="F323" i="3"/>
  <c r="J323" i="3"/>
  <c r="I323" i="3"/>
  <c r="J176" i="3"/>
  <c r="H176" i="3"/>
  <c r="F176" i="3"/>
  <c r="I176" i="3"/>
  <c r="K176" i="3"/>
  <c r="J491" i="3"/>
  <c r="I491" i="3"/>
  <c r="K491" i="3"/>
  <c r="F491" i="3"/>
  <c r="H491" i="3"/>
  <c r="I322" i="3"/>
  <c r="K322" i="3"/>
  <c r="H322" i="3"/>
  <c r="J322" i="3"/>
  <c r="F322" i="3"/>
  <c r="H140" i="3"/>
  <c r="F140" i="3"/>
  <c r="K140" i="3"/>
  <c r="I140" i="3"/>
  <c r="J140" i="3"/>
  <c r="F190" i="3"/>
  <c r="K190" i="3"/>
  <c r="H190" i="3"/>
  <c r="I190" i="3"/>
  <c r="J190" i="3"/>
  <c r="F408" i="3"/>
  <c r="H408" i="3"/>
  <c r="I408" i="3"/>
  <c r="J408" i="3"/>
  <c r="K408" i="3"/>
  <c r="I192" i="3"/>
  <c r="F192" i="3"/>
  <c r="H192" i="3"/>
  <c r="K192" i="3"/>
  <c r="J192" i="3"/>
  <c r="I413" i="3"/>
  <c r="K413" i="3"/>
  <c r="J413" i="3"/>
  <c r="F413" i="3"/>
  <c r="H413" i="3"/>
  <c r="F355" i="3"/>
  <c r="J355" i="3"/>
  <c r="H355" i="3"/>
  <c r="K355" i="3"/>
  <c r="I355" i="3"/>
  <c r="F366" i="3"/>
  <c r="H366" i="3"/>
  <c r="K366" i="3"/>
  <c r="I366" i="3"/>
  <c r="J366" i="3"/>
  <c r="K274" i="3"/>
  <c r="I274" i="3"/>
  <c r="H274" i="3"/>
  <c r="J274" i="3"/>
  <c r="F274" i="3"/>
  <c r="F337" i="3"/>
  <c r="H337" i="3"/>
  <c r="I337" i="3"/>
  <c r="K337" i="3"/>
  <c r="J337" i="3"/>
  <c r="J356" i="3"/>
  <c r="I356" i="3"/>
  <c r="H356" i="3"/>
  <c r="F356" i="3"/>
  <c r="K356" i="3"/>
  <c r="H179" i="3"/>
  <c r="F179" i="3"/>
  <c r="J179" i="3"/>
  <c r="K179" i="3"/>
  <c r="I179" i="3"/>
  <c r="F276" i="3"/>
  <c r="K276" i="3"/>
  <c r="H276" i="3"/>
  <c r="J276" i="3"/>
  <c r="I276" i="3"/>
  <c r="K831" i="3"/>
  <c r="J831" i="3"/>
  <c r="H831" i="3"/>
  <c r="F831" i="3"/>
  <c r="I831" i="3"/>
  <c r="K186" i="3"/>
  <c r="J186" i="3"/>
  <c r="H186" i="3"/>
  <c r="F186" i="3"/>
  <c r="I186" i="3"/>
  <c r="K640" i="3"/>
  <c r="J640" i="3"/>
  <c r="I640" i="3"/>
  <c r="H640" i="3"/>
  <c r="F640" i="3"/>
  <c r="H212" i="3"/>
  <c r="I212" i="3"/>
  <c r="K212" i="3"/>
  <c r="F212" i="3"/>
  <c r="J212" i="3"/>
  <c r="J972" i="8"/>
  <c r="K972" i="8"/>
  <c r="H235" i="3"/>
  <c r="F235" i="3"/>
  <c r="J235" i="3"/>
  <c r="K235" i="3"/>
  <c r="I235" i="3"/>
  <c r="I608" i="3"/>
  <c r="K608" i="3"/>
  <c r="H608" i="3"/>
  <c r="J608" i="3"/>
  <c r="F608" i="3"/>
  <c r="K824" i="3"/>
  <c r="H824" i="3"/>
  <c r="I824" i="3"/>
  <c r="J824" i="3"/>
  <c r="F824" i="3"/>
  <c r="K493" i="3"/>
  <c r="J493" i="3"/>
  <c r="H493" i="3"/>
  <c r="I493" i="3"/>
  <c r="F493" i="3"/>
  <c r="F550" i="3"/>
  <c r="J550" i="3"/>
  <c r="I550" i="3"/>
  <c r="K550" i="3"/>
  <c r="H550" i="3"/>
  <c r="H705" i="3"/>
  <c r="I705" i="3"/>
  <c r="J705" i="3"/>
  <c r="F705" i="3"/>
  <c r="K705" i="3"/>
  <c r="F725" i="3"/>
  <c r="I725" i="3"/>
  <c r="K725" i="3"/>
  <c r="J725" i="3"/>
  <c r="H725" i="3"/>
  <c r="J353" i="3"/>
  <c r="F353" i="3"/>
  <c r="H353" i="3"/>
  <c r="I353" i="3"/>
  <c r="K353" i="3"/>
  <c r="J620" i="3"/>
  <c r="F620" i="3"/>
  <c r="H620" i="3"/>
  <c r="I620" i="3"/>
  <c r="K620" i="3"/>
  <c r="K837" i="8"/>
  <c r="J837" i="8"/>
  <c r="I954" i="3"/>
  <c r="H954" i="3"/>
  <c r="K954" i="3"/>
  <c r="F954" i="3"/>
  <c r="J954" i="3"/>
  <c r="K144" i="3"/>
  <c r="F144" i="3"/>
  <c r="J144" i="3"/>
  <c r="I144" i="3"/>
  <c r="H144" i="3"/>
  <c r="J740" i="3"/>
  <c r="I740" i="3"/>
  <c r="K740" i="3"/>
  <c r="H740" i="3"/>
  <c r="F740" i="3"/>
  <c r="F165" i="3"/>
  <c r="I165" i="3"/>
  <c r="J165" i="3"/>
  <c r="K165" i="3"/>
  <c r="H165" i="3"/>
  <c r="F814" i="3"/>
  <c r="K814" i="3"/>
  <c r="I814" i="3"/>
  <c r="H814" i="3"/>
  <c r="J814" i="3"/>
  <c r="I694" i="3"/>
  <c r="J694" i="3"/>
  <c r="K694" i="3"/>
  <c r="F694" i="3"/>
  <c r="H694" i="3"/>
  <c r="K578" i="3"/>
  <c r="H578" i="3"/>
  <c r="F578" i="3"/>
  <c r="I578" i="3"/>
  <c r="J578" i="3"/>
  <c r="F587" i="3"/>
  <c r="I587" i="3"/>
  <c r="H587" i="3"/>
  <c r="K587" i="3"/>
  <c r="J587" i="3"/>
  <c r="J435" i="3"/>
  <c r="H435" i="3"/>
  <c r="F435" i="3"/>
  <c r="I435" i="3"/>
  <c r="K435" i="3"/>
  <c r="H633" i="3"/>
  <c r="K633" i="3"/>
  <c r="F633" i="3"/>
  <c r="J633" i="3"/>
  <c r="I633" i="3"/>
  <c r="H441" i="3"/>
  <c r="K441" i="3"/>
  <c r="J441" i="3"/>
  <c r="F441" i="3"/>
  <c r="I441" i="3"/>
  <c r="I272" i="3"/>
  <c r="J272" i="3"/>
  <c r="K272" i="3"/>
  <c r="H272" i="3"/>
  <c r="F272" i="3"/>
  <c r="K787" i="8"/>
  <c r="J787" i="8"/>
  <c r="J496" i="3"/>
  <c r="F496" i="3"/>
  <c r="H496" i="3"/>
  <c r="I496" i="3"/>
  <c r="K496" i="3"/>
  <c r="I836" i="3"/>
  <c r="F836" i="3"/>
  <c r="J836" i="3"/>
  <c r="K836" i="3"/>
  <c r="H836" i="3"/>
  <c r="I752" i="3"/>
  <c r="J752" i="3"/>
  <c r="H752" i="3"/>
  <c r="F752" i="3"/>
  <c r="K752" i="3"/>
  <c r="J820" i="8"/>
  <c r="K820" i="8"/>
  <c r="I693" i="3"/>
  <c r="J693" i="3"/>
  <c r="F693" i="3"/>
  <c r="K693" i="3"/>
  <c r="H693" i="3"/>
  <c r="I582" i="3"/>
  <c r="H582" i="3"/>
  <c r="K582" i="3"/>
  <c r="F582" i="3"/>
  <c r="J582" i="3"/>
  <c r="J411" i="3"/>
  <c r="H411" i="3"/>
  <c r="F411" i="3"/>
  <c r="I411" i="3"/>
  <c r="K411" i="3"/>
  <c r="I76" i="3"/>
  <c r="H76" i="3"/>
  <c r="J76" i="3"/>
  <c r="F76" i="3"/>
  <c r="K76" i="3"/>
  <c r="H49" i="3"/>
  <c r="J49" i="3"/>
  <c r="I49" i="3"/>
  <c r="F49" i="3"/>
  <c r="K49" i="3"/>
  <c r="K90" i="3"/>
  <c r="I90" i="3"/>
  <c r="J90" i="3"/>
  <c r="H90" i="3"/>
  <c r="F90" i="3"/>
  <c r="J238" i="3"/>
  <c r="H238" i="3"/>
  <c r="I238" i="3"/>
  <c r="K238" i="3"/>
  <c r="F238" i="3"/>
  <c r="F869" i="3"/>
  <c r="J869" i="3"/>
  <c r="K869" i="3"/>
  <c r="H869" i="3"/>
  <c r="I869" i="3"/>
  <c r="I316" i="3"/>
  <c r="F316" i="3"/>
  <c r="K316" i="3"/>
  <c r="H316" i="3"/>
  <c r="J316" i="3"/>
  <c r="J742" i="8"/>
  <c r="K742" i="8"/>
  <c r="J980" i="3"/>
  <c r="H980" i="3"/>
  <c r="I980" i="3"/>
  <c r="K980" i="3"/>
  <c r="F980" i="3"/>
  <c r="J444" i="3"/>
  <c r="I444" i="3"/>
  <c r="K444" i="3"/>
  <c r="H444" i="3"/>
  <c r="F444" i="3"/>
  <c r="J880" i="3"/>
  <c r="K880" i="3"/>
  <c r="I880" i="3"/>
  <c r="H880" i="3"/>
  <c r="F880" i="3"/>
  <c r="J565" i="3"/>
  <c r="H565" i="3"/>
  <c r="I565" i="3"/>
  <c r="K565" i="3"/>
  <c r="F565" i="3"/>
  <c r="H569" i="3"/>
  <c r="I569" i="3"/>
  <c r="K569" i="3"/>
  <c r="F569" i="3"/>
  <c r="J569" i="3"/>
  <c r="I47" i="3"/>
  <c r="J47" i="3"/>
  <c r="H47" i="3"/>
  <c r="F47" i="3"/>
  <c r="K47" i="3"/>
  <c r="H99" i="3"/>
  <c r="F99" i="3"/>
  <c r="J99" i="3"/>
  <c r="I99" i="3"/>
  <c r="K99" i="3"/>
  <c r="I114" i="3"/>
  <c r="H114" i="3"/>
  <c r="K114" i="3"/>
  <c r="J114" i="3"/>
  <c r="F114" i="3"/>
  <c r="H118" i="3"/>
  <c r="J118" i="3"/>
  <c r="I118" i="3"/>
  <c r="F118" i="3"/>
  <c r="K118" i="3"/>
  <c r="I117" i="3"/>
  <c r="F117" i="3"/>
  <c r="J117" i="3"/>
  <c r="H117" i="3"/>
  <c r="K117" i="3"/>
  <c r="H43" i="3"/>
  <c r="I43" i="3"/>
  <c r="F43" i="3"/>
  <c r="J43" i="3"/>
  <c r="K43" i="3"/>
  <c r="J52" i="3"/>
  <c r="K52" i="3"/>
  <c r="H52" i="3"/>
  <c r="I52" i="3"/>
  <c r="F52" i="3"/>
  <c r="J116" i="3"/>
  <c r="F116" i="3"/>
  <c r="K116" i="3"/>
  <c r="I116" i="3"/>
  <c r="H116" i="3"/>
  <c r="I57" i="3"/>
  <c r="H57" i="3"/>
  <c r="K57" i="3"/>
  <c r="F57" i="3"/>
  <c r="J57" i="3"/>
  <c r="J37" i="3"/>
  <c r="F37" i="3"/>
  <c r="K37" i="3"/>
  <c r="I37" i="3"/>
  <c r="H37" i="3"/>
  <c r="J136" i="3"/>
  <c r="K136" i="3"/>
  <c r="F136" i="3"/>
  <c r="H136" i="3"/>
  <c r="I136" i="3"/>
  <c r="F141" i="3"/>
  <c r="H141" i="3"/>
  <c r="I141" i="3"/>
  <c r="J141" i="3"/>
  <c r="K141" i="3"/>
  <c r="J163" i="3"/>
  <c r="H163" i="3"/>
  <c r="F163" i="3"/>
  <c r="K163" i="3"/>
  <c r="I163" i="3"/>
  <c r="F151" i="3"/>
  <c r="I151" i="3"/>
  <c r="H151" i="3"/>
  <c r="J151" i="3"/>
  <c r="K151" i="3"/>
  <c r="I287" i="3"/>
  <c r="H287" i="3"/>
  <c r="F287" i="3"/>
  <c r="J287" i="3"/>
  <c r="K287" i="3"/>
  <c r="K193" i="3"/>
  <c r="I193" i="3"/>
  <c r="F193" i="3"/>
  <c r="J193" i="3"/>
  <c r="H193" i="3"/>
  <c r="J939" i="8"/>
  <c r="K939" i="8"/>
  <c r="I236" i="3"/>
  <c r="H236" i="3"/>
  <c r="F236" i="3"/>
  <c r="J236" i="3"/>
  <c r="K236" i="3"/>
  <c r="K470" i="3"/>
  <c r="I470" i="3"/>
  <c r="J470" i="3"/>
  <c r="F470" i="3"/>
  <c r="H470" i="3"/>
  <c r="H601" i="3"/>
  <c r="I601" i="3"/>
  <c r="J601" i="3"/>
  <c r="F601" i="3"/>
  <c r="K601" i="3"/>
  <c r="F200" i="3"/>
  <c r="H200" i="3"/>
  <c r="I200" i="3"/>
  <c r="J200" i="3"/>
  <c r="K200" i="3"/>
  <c r="I221" i="3"/>
  <c r="J221" i="3"/>
  <c r="F221" i="3"/>
  <c r="K221" i="3"/>
  <c r="H221" i="3"/>
  <c r="F872" i="3"/>
  <c r="I872" i="3"/>
  <c r="H872" i="3"/>
  <c r="K872" i="3"/>
  <c r="J872" i="3"/>
  <c r="J206" i="3"/>
  <c r="H206" i="3"/>
  <c r="K206" i="3"/>
  <c r="I206" i="3"/>
  <c r="F206" i="3"/>
  <c r="H448" i="3"/>
  <c r="I448" i="3"/>
  <c r="K448" i="3"/>
  <c r="F448" i="3"/>
  <c r="J448" i="3"/>
  <c r="H391" i="3"/>
  <c r="J391" i="3"/>
  <c r="F391" i="3"/>
  <c r="K391" i="3"/>
  <c r="I391" i="3"/>
  <c r="F668" i="3"/>
  <c r="K668" i="3"/>
  <c r="H668" i="3"/>
  <c r="J668" i="3"/>
  <c r="I668" i="3"/>
  <c r="H860" i="3"/>
  <c r="F860" i="3"/>
  <c r="J860" i="3"/>
  <c r="K860" i="3"/>
  <c r="I860" i="3"/>
  <c r="I867" i="3"/>
  <c r="F867" i="3"/>
  <c r="H867" i="3"/>
  <c r="J867" i="3"/>
  <c r="K867" i="3"/>
  <c r="K849" i="8"/>
  <c r="J849" i="8"/>
  <c r="I346" i="3"/>
  <c r="F346" i="3"/>
  <c r="J346" i="3"/>
  <c r="H346" i="3"/>
  <c r="K346" i="3"/>
  <c r="I285" i="3"/>
  <c r="F285" i="3"/>
  <c r="H285" i="3"/>
  <c r="K285" i="3"/>
  <c r="J285" i="3"/>
  <c r="H303" i="3"/>
  <c r="K303" i="3"/>
  <c r="I303" i="3"/>
  <c r="J303" i="3"/>
  <c r="F303" i="3"/>
  <c r="J222" i="3"/>
  <c r="H222" i="3"/>
  <c r="F222" i="3"/>
  <c r="I222" i="3"/>
  <c r="K222" i="3"/>
  <c r="K256" i="3"/>
  <c r="J256" i="3"/>
  <c r="H256" i="3"/>
  <c r="F256" i="3"/>
  <c r="I256" i="3"/>
  <c r="H128" i="3"/>
  <c r="I128" i="3"/>
  <c r="F128" i="3"/>
  <c r="K128" i="3"/>
  <c r="J128" i="3"/>
  <c r="J504" i="3"/>
  <c r="H504" i="3"/>
  <c r="F504" i="3"/>
  <c r="I504" i="3"/>
  <c r="K504" i="3"/>
  <c r="K763" i="3"/>
  <c r="F763" i="3"/>
  <c r="I763" i="3"/>
  <c r="J763" i="3"/>
  <c r="H763" i="3"/>
  <c r="J604" i="3"/>
  <c r="I604" i="3"/>
  <c r="K604" i="3"/>
  <c r="F604" i="3"/>
  <c r="H604" i="3"/>
  <c r="H734" i="3"/>
  <c r="J734" i="3"/>
  <c r="F734" i="3"/>
  <c r="I734" i="3"/>
  <c r="K734" i="3"/>
  <c r="K770" i="3"/>
  <c r="H770" i="3"/>
  <c r="J770" i="3"/>
  <c r="I770" i="3"/>
  <c r="F770" i="3"/>
  <c r="J280" i="3"/>
  <c r="K280" i="3"/>
  <c r="H280" i="3"/>
  <c r="F280" i="3"/>
  <c r="I280" i="3"/>
  <c r="H138" i="3"/>
  <c r="F138" i="3"/>
  <c r="K138" i="3"/>
  <c r="J138" i="3"/>
  <c r="I138" i="3"/>
  <c r="F878" i="3"/>
  <c r="K878" i="3"/>
  <c r="I878" i="3"/>
  <c r="J878" i="3"/>
  <c r="H878" i="3"/>
  <c r="I143" i="3"/>
  <c r="F143" i="3"/>
  <c r="K143" i="3"/>
  <c r="H143" i="3"/>
  <c r="J143" i="3"/>
  <c r="J201" i="3"/>
  <c r="I201" i="3"/>
  <c r="F201" i="3"/>
  <c r="H201" i="3"/>
  <c r="K201" i="3"/>
  <c r="F647" i="3"/>
  <c r="I647" i="3"/>
  <c r="K647" i="3"/>
  <c r="J647" i="3"/>
  <c r="H647" i="3"/>
  <c r="H290" i="3"/>
  <c r="F290" i="3"/>
  <c r="J290" i="3"/>
  <c r="K290" i="3"/>
  <c r="I290" i="3"/>
  <c r="I211" i="3"/>
  <c r="F211" i="3"/>
  <c r="H211" i="3"/>
  <c r="J211" i="3"/>
  <c r="K211" i="3"/>
  <c r="F131" i="3"/>
  <c r="I131" i="3"/>
  <c r="K131" i="3"/>
  <c r="H131" i="3"/>
  <c r="J131" i="3"/>
  <c r="F798" i="3"/>
  <c r="I798" i="3"/>
  <c r="J798" i="3"/>
  <c r="K798" i="3"/>
  <c r="H798" i="3"/>
  <c r="H596" i="3"/>
  <c r="K596" i="3"/>
  <c r="J596" i="3"/>
  <c r="I596" i="3"/>
  <c r="F596" i="3"/>
  <c r="K901" i="8"/>
  <c r="J901" i="8"/>
  <c r="F266" i="3"/>
  <c r="J266" i="3"/>
  <c r="I266" i="3"/>
  <c r="H266" i="3"/>
  <c r="K266" i="3"/>
  <c r="K991" i="3"/>
  <c r="F991" i="3"/>
  <c r="H991" i="3"/>
  <c r="I991" i="3"/>
  <c r="J991" i="3"/>
  <c r="F858" i="3"/>
  <c r="J858" i="3"/>
  <c r="H858" i="3"/>
  <c r="K858" i="3"/>
  <c r="I858" i="3"/>
  <c r="F799" i="3"/>
  <c r="J799" i="3"/>
  <c r="H799" i="3"/>
  <c r="I799" i="3"/>
  <c r="K799" i="3"/>
  <c r="J826" i="8"/>
  <c r="K826" i="8"/>
  <c r="F736" i="3"/>
  <c r="J736" i="3"/>
  <c r="K736" i="3"/>
  <c r="H736" i="3"/>
  <c r="I736" i="3"/>
  <c r="H389" i="3"/>
  <c r="I389" i="3"/>
  <c r="K389" i="3"/>
  <c r="J389" i="3"/>
  <c r="F389" i="3"/>
  <c r="F328" i="3"/>
  <c r="K328" i="3"/>
  <c r="J328" i="3"/>
  <c r="I328" i="3"/>
  <c r="H328" i="3"/>
  <c r="J170" i="3"/>
  <c r="I170" i="3"/>
  <c r="K170" i="3"/>
  <c r="H170" i="3"/>
  <c r="F170" i="3"/>
  <c r="J792" i="8"/>
  <c r="K792" i="8"/>
  <c r="K472" i="3"/>
  <c r="J472" i="3"/>
  <c r="H472" i="3"/>
  <c r="F472" i="3"/>
  <c r="I472" i="3"/>
  <c r="K795" i="8"/>
  <c r="J795" i="8"/>
  <c r="H342" i="3"/>
  <c r="K342" i="3"/>
  <c r="J342" i="3"/>
  <c r="F342" i="3"/>
  <c r="I342" i="3"/>
  <c r="J862" i="3"/>
  <c r="H862" i="3"/>
  <c r="K862" i="3"/>
  <c r="F862" i="3"/>
  <c r="I862" i="3"/>
  <c r="J388" i="3"/>
  <c r="I388" i="3"/>
  <c r="F388" i="3"/>
  <c r="K388" i="3"/>
  <c r="H388" i="3"/>
  <c r="F414" i="3"/>
  <c r="J414" i="3"/>
  <c r="I414" i="3"/>
  <c r="H414" i="3"/>
  <c r="K414" i="3"/>
  <c r="F215" i="3"/>
  <c r="H215" i="3"/>
  <c r="I215" i="3"/>
  <c r="J215" i="3"/>
  <c r="K215" i="3"/>
  <c r="K906" i="3"/>
  <c r="H906" i="3"/>
  <c r="I906" i="3"/>
  <c r="F906" i="3"/>
  <c r="J906" i="3"/>
  <c r="F701" i="3"/>
  <c r="K701" i="3"/>
  <c r="H701" i="3"/>
  <c r="J701" i="3"/>
  <c r="I701" i="3"/>
  <c r="J299" i="3"/>
  <c r="H299" i="3"/>
  <c r="I299" i="3"/>
  <c r="F299" i="3"/>
  <c r="K299" i="3"/>
  <c r="I372" i="3"/>
  <c r="H372" i="3"/>
  <c r="J372" i="3"/>
  <c r="F372" i="3"/>
  <c r="K372" i="3"/>
  <c r="J385" i="3"/>
  <c r="K385" i="3"/>
  <c r="H385" i="3"/>
  <c r="F385" i="3"/>
  <c r="I385" i="3"/>
  <c r="K804" i="3"/>
  <c r="F804" i="3"/>
  <c r="J804" i="3"/>
  <c r="I804" i="3"/>
  <c r="H804" i="3"/>
  <c r="H739" i="3"/>
  <c r="J739" i="3"/>
  <c r="K739" i="3"/>
  <c r="I739" i="3"/>
  <c r="F739" i="3"/>
  <c r="F400" i="3"/>
  <c r="K400" i="3"/>
  <c r="I400" i="3"/>
  <c r="J400" i="3"/>
  <c r="H400" i="3"/>
  <c r="I728" i="3"/>
  <c r="H728" i="3"/>
  <c r="K728" i="3"/>
  <c r="F728" i="3"/>
  <c r="J728" i="3"/>
  <c r="K460" i="3"/>
  <c r="I460" i="3"/>
  <c r="H460" i="3"/>
  <c r="F460" i="3"/>
  <c r="J460" i="3"/>
  <c r="I918" i="3"/>
  <c r="J918" i="3"/>
  <c r="F918" i="3"/>
  <c r="H918" i="3"/>
  <c r="K918" i="3"/>
  <c r="I554" i="3"/>
  <c r="J554" i="3"/>
  <c r="K554" i="3"/>
  <c r="F554" i="3"/>
  <c r="H554" i="3"/>
  <c r="F842" i="3"/>
  <c r="K842" i="3"/>
  <c r="H842" i="3"/>
  <c r="I842" i="3"/>
  <c r="J842" i="3"/>
  <c r="J947" i="3"/>
  <c r="F947" i="3"/>
  <c r="I947" i="3"/>
  <c r="K947" i="3"/>
  <c r="H947" i="3"/>
  <c r="I530" i="3"/>
  <c r="J530" i="3"/>
  <c r="F530" i="3"/>
  <c r="H530" i="3"/>
  <c r="K530" i="3"/>
  <c r="J678" i="3"/>
  <c r="F678" i="3"/>
  <c r="I678" i="3"/>
  <c r="K678" i="3"/>
  <c r="H678" i="3"/>
  <c r="K989" i="3"/>
  <c r="I989" i="3"/>
  <c r="F989" i="3"/>
  <c r="J989" i="3"/>
  <c r="H989" i="3"/>
  <c r="J297" i="3"/>
  <c r="K297" i="3"/>
  <c r="F297" i="3"/>
  <c r="I297" i="3"/>
  <c r="H297" i="3"/>
  <c r="J38" i="3"/>
  <c r="F38" i="3"/>
  <c r="H38" i="3"/>
  <c r="I38" i="3"/>
  <c r="K38" i="3"/>
  <c r="F683" i="3"/>
  <c r="K683" i="3"/>
  <c r="J683" i="3"/>
  <c r="H683" i="3"/>
  <c r="I683" i="3"/>
  <c r="K854" i="8"/>
  <c r="J854" i="8"/>
  <c r="H490" i="3"/>
  <c r="F490" i="3"/>
  <c r="I490" i="3"/>
  <c r="K490" i="3"/>
  <c r="J490" i="3"/>
  <c r="K939" i="3"/>
  <c r="H939" i="3"/>
  <c r="F939" i="3"/>
  <c r="J939" i="3"/>
  <c r="I939" i="3"/>
  <c r="J364" i="3"/>
  <c r="F364" i="3"/>
  <c r="H364" i="3"/>
  <c r="I364" i="3"/>
  <c r="K364" i="3"/>
  <c r="F318" i="3"/>
  <c r="I318" i="3"/>
  <c r="H318" i="3"/>
  <c r="K318" i="3"/>
  <c r="J318" i="3"/>
  <c r="H466" i="3"/>
  <c r="K466" i="3"/>
  <c r="I466" i="3"/>
  <c r="F466" i="3"/>
  <c r="J466" i="3"/>
  <c r="K786" i="3"/>
  <c r="I786" i="3"/>
  <c r="F786" i="3"/>
  <c r="H786" i="3"/>
  <c r="J786" i="3"/>
  <c r="K610" i="3"/>
  <c r="I610" i="3"/>
  <c r="J610" i="3"/>
  <c r="H610" i="3"/>
  <c r="F610" i="3"/>
  <c r="F784" i="3"/>
  <c r="H784" i="3"/>
  <c r="J784" i="3"/>
  <c r="I784" i="3"/>
  <c r="K784" i="3"/>
  <c r="K784" i="8"/>
  <c r="J784" i="8"/>
  <c r="F750" i="3"/>
  <c r="I750" i="3"/>
  <c r="J750" i="3"/>
  <c r="H750" i="3"/>
  <c r="K750" i="3"/>
  <c r="K793" i="3"/>
  <c r="I793" i="3"/>
  <c r="F793" i="3"/>
  <c r="H793" i="3"/>
  <c r="J793" i="3"/>
  <c r="I708" i="3"/>
  <c r="H708" i="3"/>
  <c r="K708" i="3"/>
  <c r="J708" i="3"/>
  <c r="F708" i="3"/>
  <c r="K495" i="3"/>
  <c r="I495" i="3"/>
  <c r="J495" i="3"/>
  <c r="H495" i="3"/>
  <c r="F495" i="3"/>
  <c r="F828" i="3"/>
  <c r="H828" i="3"/>
  <c r="K828" i="3"/>
  <c r="I828" i="3"/>
  <c r="J828" i="3"/>
  <c r="H937" i="3"/>
  <c r="K937" i="3"/>
  <c r="I937" i="3"/>
  <c r="F937" i="3"/>
  <c r="J937" i="3"/>
  <c r="K883" i="8"/>
  <c r="J883" i="8"/>
  <c r="J486" i="3"/>
  <c r="H486" i="3"/>
  <c r="I486" i="3"/>
  <c r="F486" i="3"/>
  <c r="K486" i="3"/>
  <c r="K183" i="3"/>
  <c r="J183" i="3"/>
  <c r="H183" i="3"/>
  <c r="F183" i="3"/>
  <c r="I183" i="3"/>
  <c r="H436" i="3"/>
  <c r="I436" i="3"/>
  <c r="K436" i="3"/>
  <c r="J436" i="3"/>
  <c r="F436" i="3"/>
  <c r="I202" i="3"/>
  <c r="K202" i="3"/>
  <c r="F202" i="3"/>
  <c r="J202" i="3"/>
  <c r="H202" i="3"/>
  <c r="K171" i="3"/>
  <c r="I171" i="3"/>
  <c r="J171" i="3"/>
  <c r="H171" i="3"/>
  <c r="F171" i="3"/>
  <c r="J367" i="3"/>
  <c r="K367" i="3"/>
  <c r="F367" i="3"/>
  <c r="H367" i="3"/>
  <c r="I367" i="3"/>
  <c r="F244" i="3"/>
  <c r="I244" i="3"/>
  <c r="H244" i="3"/>
  <c r="J244" i="3"/>
  <c r="K244" i="3"/>
  <c r="K197" i="3"/>
  <c r="J197" i="3"/>
  <c r="F197" i="3"/>
  <c r="H197" i="3"/>
  <c r="I197" i="3"/>
  <c r="I566" i="3"/>
  <c r="J566" i="3"/>
  <c r="F566" i="3"/>
  <c r="K566" i="3"/>
  <c r="H566" i="3"/>
  <c r="I802" i="3"/>
  <c r="H802" i="3"/>
  <c r="F802" i="3"/>
  <c r="K802" i="3"/>
  <c r="J802" i="3"/>
  <c r="J787" i="3"/>
  <c r="K787" i="3"/>
  <c r="F787" i="3"/>
  <c r="H787" i="3"/>
  <c r="I787" i="3"/>
  <c r="I649" i="3"/>
  <c r="H649" i="3"/>
  <c r="F649" i="3"/>
  <c r="J649" i="3"/>
  <c r="K649" i="3"/>
  <c r="H313" i="3"/>
  <c r="I313" i="3"/>
  <c r="F313" i="3"/>
  <c r="J313" i="3"/>
  <c r="K313" i="3"/>
  <c r="J837" i="3"/>
  <c r="F837" i="3"/>
  <c r="K837" i="3"/>
  <c r="H837" i="3"/>
  <c r="I837" i="3"/>
  <c r="K675" i="3"/>
  <c r="F675" i="3"/>
  <c r="H675" i="3"/>
  <c r="J675" i="3"/>
  <c r="I675" i="3"/>
  <c r="F338" i="3"/>
  <c r="H338" i="3"/>
  <c r="K338" i="3"/>
  <c r="I338" i="3"/>
  <c r="J338" i="3"/>
  <c r="F925" i="3"/>
  <c r="I925" i="3"/>
  <c r="H925" i="3"/>
  <c r="K925" i="3"/>
  <c r="J925" i="3"/>
  <c r="K514" i="3"/>
  <c r="J514" i="3"/>
  <c r="I514" i="3"/>
  <c r="F514" i="3"/>
  <c r="H514" i="3"/>
  <c r="J876" i="3"/>
  <c r="I876" i="3"/>
  <c r="H876" i="3"/>
  <c r="F876" i="3"/>
  <c r="K876" i="3"/>
  <c r="K756" i="8"/>
  <c r="J756" i="8"/>
  <c r="F839" i="3"/>
  <c r="I839" i="3"/>
  <c r="J839" i="3"/>
  <c r="H839" i="3"/>
  <c r="K839" i="3"/>
  <c r="K754" i="3"/>
  <c r="F754" i="3"/>
  <c r="H754" i="3"/>
  <c r="J754" i="3"/>
  <c r="I754" i="3"/>
  <c r="K945" i="3"/>
  <c r="F945" i="3"/>
  <c r="I945" i="3"/>
  <c r="H945" i="3"/>
  <c r="J945" i="3"/>
  <c r="H747" i="3"/>
  <c r="F747" i="3"/>
  <c r="I747" i="3"/>
  <c r="K747" i="3"/>
  <c r="J747" i="3"/>
  <c r="I634" i="3"/>
  <c r="F634" i="3"/>
  <c r="H634" i="3"/>
  <c r="K634" i="3"/>
  <c r="J634" i="3"/>
  <c r="J810" i="3"/>
  <c r="K810" i="3"/>
  <c r="F810" i="3"/>
  <c r="I810" i="3"/>
  <c r="H810" i="3"/>
  <c r="I528" i="3"/>
  <c r="J528" i="3"/>
  <c r="F528" i="3"/>
  <c r="K528" i="3"/>
  <c r="H528" i="3"/>
  <c r="K913" i="3"/>
  <c r="H913" i="3"/>
  <c r="J913" i="3"/>
  <c r="I913" i="3"/>
  <c r="F913" i="3"/>
  <c r="K936" i="8"/>
  <c r="J936" i="8"/>
  <c r="J929" i="8"/>
  <c r="K929" i="8"/>
  <c r="H933" i="3"/>
  <c r="J933" i="3"/>
  <c r="K933" i="3"/>
  <c r="I933" i="3"/>
  <c r="F933" i="3"/>
  <c r="J716" i="8"/>
  <c r="K716" i="8"/>
  <c r="J770" i="8"/>
  <c r="K770" i="8"/>
  <c r="H375" i="3"/>
  <c r="K375" i="3"/>
  <c r="F375" i="3"/>
  <c r="I375" i="3"/>
  <c r="J375" i="3"/>
  <c r="I709" i="3"/>
  <c r="J709" i="3"/>
  <c r="K709" i="3"/>
  <c r="F709" i="3"/>
  <c r="H709" i="3"/>
  <c r="K657" i="3"/>
  <c r="H657" i="3"/>
  <c r="F657" i="3"/>
  <c r="J657" i="3"/>
  <c r="I657" i="3"/>
  <c r="J886" i="8"/>
  <c r="K886" i="8"/>
  <c r="K799" i="8"/>
  <c r="J799" i="8"/>
  <c r="H485" i="3"/>
  <c r="K485" i="3"/>
  <c r="I485" i="3"/>
  <c r="J485" i="3"/>
  <c r="F485" i="3"/>
  <c r="J575" i="3"/>
  <c r="H575" i="3"/>
  <c r="F575" i="3"/>
  <c r="K575" i="3"/>
  <c r="I575" i="3"/>
  <c r="J390" i="3"/>
  <c r="H390" i="3"/>
  <c r="F390" i="3"/>
  <c r="K390" i="3"/>
  <c r="I390" i="3"/>
  <c r="H767" i="3"/>
  <c r="F767" i="3"/>
  <c r="I767" i="3"/>
  <c r="K767" i="3"/>
  <c r="J767" i="3"/>
  <c r="F177" i="3"/>
  <c r="H177" i="3"/>
  <c r="I177" i="3"/>
  <c r="J177" i="3"/>
  <c r="K177" i="3"/>
  <c r="J811" i="3"/>
  <c r="F811" i="3"/>
  <c r="I811" i="3"/>
  <c r="K811" i="3"/>
  <c r="H811" i="3"/>
  <c r="J889" i="8"/>
  <c r="K889" i="8"/>
  <c r="H702" i="3"/>
  <c r="I702" i="3"/>
  <c r="J702" i="3"/>
  <c r="F702" i="3"/>
  <c r="K702" i="3"/>
  <c r="F248" i="3"/>
  <c r="K248" i="3"/>
  <c r="H248" i="3"/>
  <c r="I248" i="3"/>
  <c r="J248" i="3"/>
  <c r="H309" i="3"/>
  <c r="J309" i="3"/>
  <c r="F309" i="3"/>
  <c r="I309" i="3"/>
  <c r="K309" i="3"/>
  <c r="I362" i="3"/>
  <c r="J362" i="3"/>
  <c r="K362" i="3"/>
  <c r="F362" i="3"/>
  <c r="H362" i="3"/>
  <c r="H223" i="3"/>
  <c r="K223" i="3"/>
  <c r="J223" i="3"/>
  <c r="I223" i="3"/>
  <c r="F223" i="3"/>
  <c r="J298" i="3"/>
  <c r="F298" i="3"/>
  <c r="I298" i="3"/>
  <c r="K298" i="3"/>
  <c r="H298" i="3"/>
  <c r="J463" i="3"/>
  <c r="K463" i="3"/>
  <c r="H463" i="3"/>
  <c r="I463" i="3"/>
  <c r="F463" i="3"/>
  <c r="J728" i="8"/>
  <c r="K728" i="8"/>
  <c r="K507" i="3"/>
  <c r="J507" i="3"/>
  <c r="F507" i="3"/>
  <c r="I507" i="3"/>
  <c r="H507" i="3"/>
  <c r="F840" i="3"/>
  <c r="I840" i="3"/>
  <c r="K840" i="3"/>
  <c r="H840" i="3"/>
  <c r="J840" i="3"/>
  <c r="J365" i="3"/>
  <c r="I365" i="3"/>
  <c r="K365" i="3"/>
  <c r="H365" i="3"/>
  <c r="F365" i="3"/>
  <c r="F407" i="3"/>
  <c r="H407" i="3"/>
  <c r="I407" i="3"/>
  <c r="K407" i="3"/>
  <c r="J407" i="3"/>
  <c r="H934" i="3"/>
  <c r="I934" i="3"/>
  <c r="K934" i="3"/>
  <c r="J934" i="3"/>
  <c r="F934" i="3"/>
  <c r="K292" i="3"/>
  <c r="I292" i="3"/>
  <c r="F292" i="3"/>
  <c r="H292" i="3"/>
  <c r="J292" i="3"/>
  <c r="F570" i="3"/>
  <c r="K570" i="3"/>
  <c r="H570" i="3"/>
  <c r="J570" i="3"/>
  <c r="I570" i="3"/>
  <c r="H262" i="3"/>
  <c r="F262" i="3"/>
  <c r="J262" i="3"/>
  <c r="K262" i="3"/>
  <c r="I262" i="3"/>
  <c r="K997" i="3"/>
  <c r="H997" i="3"/>
  <c r="J997" i="3"/>
  <c r="I997" i="3"/>
  <c r="F997" i="3"/>
  <c r="J990" i="3"/>
  <c r="F990" i="3"/>
  <c r="H990" i="3"/>
  <c r="K990" i="3"/>
  <c r="I990" i="3"/>
  <c r="F363" i="3"/>
  <c r="J363" i="3"/>
  <c r="K363" i="3"/>
  <c r="I363" i="3"/>
  <c r="H363" i="3"/>
  <c r="J488" i="3"/>
  <c r="K488" i="3"/>
  <c r="F488" i="3"/>
  <c r="I488" i="3"/>
  <c r="H488" i="3"/>
  <c r="F855" i="3"/>
  <c r="K855" i="3"/>
  <c r="H855" i="3"/>
  <c r="I855" i="3"/>
  <c r="J855" i="3"/>
  <c r="F673" i="3"/>
  <c r="H673" i="3"/>
  <c r="J673" i="3"/>
  <c r="I673" i="3"/>
  <c r="K673" i="3"/>
  <c r="I259" i="3"/>
  <c r="K259" i="3"/>
  <c r="F259" i="3"/>
  <c r="J259" i="3"/>
  <c r="H259" i="3"/>
  <c r="K255" i="3"/>
  <c r="I255" i="3"/>
  <c r="H255" i="3"/>
  <c r="J255" i="3"/>
  <c r="F255" i="3"/>
  <c r="K944" i="8"/>
  <c r="J944" i="8"/>
  <c r="F629" i="3"/>
  <c r="I629" i="3"/>
  <c r="J629" i="3"/>
  <c r="K629" i="3"/>
  <c r="H629" i="3"/>
  <c r="H332" i="3"/>
  <c r="K332" i="3"/>
  <c r="F332" i="3"/>
  <c r="J332" i="3"/>
  <c r="I332" i="3"/>
  <c r="F595" i="3"/>
  <c r="J595" i="3"/>
  <c r="K595" i="3"/>
  <c r="H595" i="3"/>
  <c r="I595" i="3"/>
  <c r="F886" i="3"/>
  <c r="I886" i="3"/>
  <c r="K886" i="3"/>
  <c r="H886" i="3"/>
  <c r="J886" i="3"/>
  <c r="J924" i="3"/>
  <c r="K924" i="3"/>
  <c r="F924" i="3"/>
  <c r="I924" i="3"/>
  <c r="H924" i="3"/>
  <c r="K307" i="3"/>
  <c r="J307" i="3"/>
  <c r="F307" i="3"/>
  <c r="I307" i="3"/>
  <c r="H307" i="3"/>
  <c r="J253" i="3"/>
  <c r="I253" i="3"/>
  <c r="K253" i="3"/>
  <c r="H253" i="3"/>
  <c r="F253" i="3"/>
  <c r="H953" i="3"/>
  <c r="F953" i="3"/>
  <c r="I953" i="3"/>
  <c r="K953" i="3"/>
  <c r="J953" i="3"/>
  <c r="K835" i="3"/>
  <c r="H835" i="3"/>
  <c r="F835" i="3"/>
  <c r="I835" i="3"/>
  <c r="J835" i="3"/>
  <c r="K492" i="3"/>
  <c r="J492" i="3"/>
  <c r="H492" i="3"/>
  <c r="F492" i="3"/>
  <c r="I492" i="3"/>
  <c r="J92" i="3"/>
  <c r="I92" i="3"/>
  <c r="F92" i="3"/>
  <c r="K92" i="3"/>
  <c r="H92" i="3"/>
  <c r="H94" i="3"/>
  <c r="J94" i="3"/>
  <c r="K94" i="3"/>
  <c r="I94" i="3"/>
  <c r="F94" i="3"/>
  <c r="I98" i="3"/>
  <c r="H98" i="3"/>
  <c r="F98" i="3"/>
  <c r="K98" i="3"/>
  <c r="J98" i="3"/>
  <c r="F53" i="3"/>
  <c r="I53" i="3"/>
  <c r="J53" i="3"/>
  <c r="K53" i="3"/>
  <c r="H53" i="3"/>
  <c r="H109" i="3"/>
  <c r="K109" i="3"/>
  <c r="I109" i="3"/>
  <c r="J109" i="3"/>
  <c r="F109" i="3"/>
  <c r="F91" i="3"/>
  <c r="J91" i="3"/>
  <c r="I91" i="3"/>
  <c r="H91" i="3"/>
  <c r="K91" i="3"/>
  <c r="H107" i="3"/>
  <c r="F107" i="3"/>
  <c r="I107" i="3"/>
  <c r="J107" i="3"/>
  <c r="K107" i="3"/>
  <c r="F103" i="3"/>
  <c r="K103" i="3"/>
  <c r="H103" i="3"/>
  <c r="J103" i="3"/>
  <c r="I103" i="3"/>
  <c r="I110" i="3"/>
  <c r="H110" i="3"/>
  <c r="J110" i="3"/>
  <c r="K110" i="3"/>
  <c r="F110" i="3"/>
  <c r="K809" i="3"/>
  <c r="J809" i="3"/>
  <c r="H809" i="3"/>
  <c r="F809" i="3"/>
  <c r="I809" i="3"/>
  <c r="J552" i="3"/>
  <c r="F552" i="3"/>
  <c r="K552" i="3"/>
  <c r="I552" i="3"/>
  <c r="H552" i="3"/>
  <c r="K894" i="8"/>
  <c r="J894" i="8"/>
  <c r="I645" i="3"/>
  <c r="H645" i="3"/>
  <c r="K645" i="3"/>
  <c r="F645" i="3"/>
  <c r="J645" i="3"/>
  <c r="J916" i="3"/>
  <c r="H916" i="3"/>
  <c r="I916" i="3"/>
  <c r="K916" i="3"/>
  <c r="F916" i="3"/>
  <c r="I917" i="3"/>
  <c r="J917" i="3"/>
  <c r="F917" i="3"/>
  <c r="H917" i="3"/>
  <c r="K917" i="3"/>
  <c r="K684" i="3"/>
  <c r="J684" i="3"/>
  <c r="F684" i="3"/>
  <c r="I684" i="3"/>
  <c r="H684" i="3"/>
  <c r="J159" i="3"/>
  <c r="I159" i="3"/>
  <c r="H159" i="3"/>
  <c r="F159" i="3"/>
  <c r="K159" i="3"/>
  <c r="I972" i="3"/>
  <c r="K972" i="3"/>
  <c r="H972" i="3"/>
  <c r="F972" i="3"/>
  <c r="J972" i="3"/>
  <c r="K305" i="3"/>
  <c r="J305" i="3"/>
  <c r="H305" i="3"/>
  <c r="F305" i="3"/>
  <c r="I305" i="3"/>
  <c r="F415" i="3"/>
  <c r="K415" i="3"/>
  <c r="J415" i="3"/>
  <c r="I415" i="3"/>
  <c r="H415" i="3"/>
  <c r="K379" i="3"/>
  <c r="I379" i="3"/>
  <c r="F379" i="3"/>
  <c r="J379" i="3"/>
  <c r="H379" i="3"/>
  <c r="H788" i="3"/>
  <c r="F788" i="3"/>
  <c r="I788" i="3"/>
  <c r="K788" i="3"/>
  <c r="J788" i="3"/>
  <c r="J791" i="3"/>
  <c r="H791" i="3"/>
  <c r="K791" i="3"/>
  <c r="F791" i="3"/>
  <c r="I791" i="3"/>
  <c r="H895" i="3"/>
  <c r="J895" i="3"/>
  <c r="I895" i="3"/>
  <c r="K895" i="3"/>
  <c r="F895" i="3"/>
  <c r="F571" i="3"/>
  <c r="K571" i="3"/>
  <c r="H571" i="3"/>
  <c r="J571" i="3"/>
  <c r="I571" i="3"/>
  <c r="I434" i="3"/>
  <c r="H434" i="3"/>
  <c r="K434" i="3"/>
  <c r="J434" i="3"/>
  <c r="F434" i="3"/>
  <c r="F142" i="3"/>
  <c r="K142" i="3"/>
  <c r="J142" i="3"/>
  <c r="H142" i="3"/>
  <c r="I142" i="3"/>
  <c r="K733" i="3"/>
  <c r="J733" i="3"/>
  <c r="H733" i="3"/>
  <c r="I733" i="3"/>
  <c r="F733" i="3"/>
  <c r="J474" i="3"/>
  <c r="I474" i="3"/>
  <c r="F474" i="3"/>
  <c r="K474" i="3"/>
  <c r="H474" i="3"/>
  <c r="I156" i="3"/>
  <c r="J156" i="3"/>
  <c r="F156" i="3"/>
  <c r="H156" i="3"/>
  <c r="K156" i="3"/>
  <c r="J719" i="3"/>
  <c r="H719" i="3"/>
  <c r="I719" i="3"/>
  <c r="F719" i="3"/>
  <c r="K719" i="3"/>
  <c r="J764" i="3"/>
  <c r="K764" i="3"/>
  <c r="H764" i="3"/>
  <c r="F764" i="3"/>
  <c r="I764" i="3"/>
  <c r="I572" i="3"/>
  <c r="K572" i="3"/>
  <c r="J572" i="3"/>
  <c r="F572" i="3"/>
  <c r="H572" i="3"/>
  <c r="H406" i="3"/>
  <c r="I406" i="3"/>
  <c r="K406" i="3"/>
  <c r="J406" i="3"/>
  <c r="F406" i="3"/>
  <c r="F208" i="3"/>
  <c r="H208" i="3"/>
  <c r="I208" i="3"/>
  <c r="K208" i="3"/>
  <c r="J208" i="3"/>
  <c r="H506" i="3"/>
  <c r="J506" i="3"/>
  <c r="I506" i="3"/>
  <c r="K506" i="3"/>
  <c r="F506" i="3"/>
  <c r="I405" i="3"/>
  <c r="J405" i="3"/>
  <c r="F405" i="3"/>
  <c r="K405" i="3"/>
  <c r="H405" i="3"/>
  <c r="J958" i="3"/>
  <c r="I958" i="3"/>
  <c r="K958" i="3"/>
  <c r="H958" i="3"/>
  <c r="F958" i="3"/>
  <c r="F556" i="3"/>
  <c r="K556" i="3"/>
  <c r="I556" i="3"/>
  <c r="H556" i="3"/>
  <c r="J556" i="3"/>
  <c r="I258" i="3"/>
  <c r="K258" i="3"/>
  <c r="F258" i="3"/>
  <c r="J258" i="3"/>
  <c r="H258" i="3"/>
  <c r="F148" i="3"/>
  <c r="I148" i="3"/>
  <c r="J148" i="3"/>
  <c r="H148" i="3"/>
  <c r="K148" i="3"/>
  <c r="K730" i="3"/>
  <c r="J730" i="3"/>
  <c r="F730" i="3"/>
  <c r="H730" i="3"/>
  <c r="I730" i="3"/>
  <c r="J689" i="3"/>
  <c r="I689" i="3"/>
  <c r="F689" i="3"/>
  <c r="H689" i="3"/>
  <c r="K689" i="3"/>
  <c r="F808" i="3"/>
  <c r="H808" i="3"/>
  <c r="K808" i="3"/>
  <c r="J808" i="3"/>
  <c r="I808" i="3"/>
  <c r="I663" i="3"/>
  <c r="K663" i="3"/>
  <c r="H663" i="3"/>
  <c r="F663" i="3"/>
  <c r="J663" i="3"/>
  <c r="J834" i="3"/>
  <c r="I834" i="3"/>
  <c r="F834" i="3"/>
  <c r="H834" i="3"/>
  <c r="K834" i="3"/>
  <c r="F228" i="3"/>
  <c r="H228" i="3"/>
  <c r="I228" i="3"/>
  <c r="K228" i="3"/>
  <c r="J228" i="3"/>
  <c r="I237" i="3"/>
  <c r="F237" i="3"/>
  <c r="J237" i="3"/>
  <c r="K237" i="3"/>
  <c r="H237" i="3"/>
  <c r="J429" i="3"/>
  <c r="F429" i="3"/>
  <c r="I429" i="3"/>
  <c r="H429" i="3"/>
  <c r="K429" i="3"/>
  <c r="K311" i="3"/>
  <c r="J311" i="3"/>
  <c r="I311" i="3"/>
  <c r="F311" i="3"/>
  <c r="H311" i="3"/>
  <c r="H892" i="3"/>
  <c r="I892" i="3"/>
  <c r="J892" i="3"/>
  <c r="F892" i="3"/>
  <c r="K892" i="3"/>
  <c r="H932" i="3"/>
  <c r="J932" i="3"/>
  <c r="I932" i="3"/>
  <c r="F932" i="3"/>
  <c r="K932" i="3"/>
  <c r="H351" i="3"/>
  <c r="J351" i="3"/>
  <c r="I351" i="3"/>
  <c r="K351" i="3"/>
  <c r="F351" i="3"/>
  <c r="K586" i="3"/>
  <c r="I586" i="3"/>
  <c r="F586" i="3"/>
  <c r="H586" i="3"/>
  <c r="J586" i="3"/>
  <c r="J251" i="3"/>
  <c r="H251" i="3"/>
  <c r="I251" i="3"/>
  <c r="F251" i="3"/>
  <c r="K251" i="3"/>
  <c r="F500" i="3"/>
  <c r="J500" i="3"/>
  <c r="H500" i="3"/>
  <c r="K500" i="3"/>
  <c r="I500" i="3"/>
  <c r="F225" i="3"/>
  <c r="J225" i="3"/>
  <c r="I225" i="3"/>
  <c r="H225" i="3"/>
  <c r="K225" i="3"/>
  <c r="J433" i="3"/>
  <c r="K433" i="3"/>
  <c r="F433" i="3"/>
  <c r="I433" i="3"/>
  <c r="H433" i="3"/>
  <c r="I648" i="3"/>
  <c r="H648" i="3"/>
  <c r="F648" i="3"/>
  <c r="K648" i="3"/>
  <c r="J648" i="3"/>
  <c r="J409" i="3"/>
  <c r="K409" i="3"/>
  <c r="H409" i="3"/>
  <c r="I409" i="3"/>
  <c r="F409" i="3"/>
  <c r="K394" i="3"/>
  <c r="J394" i="3"/>
  <c r="I394" i="3"/>
  <c r="F394" i="3"/>
  <c r="H394" i="3"/>
  <c r="K685" i="3"/>
  <c r="H685" i="3"/>
  <c r="J685" i="3"/>
  <c r="F685" i="3"/>
  <c r="I685" i="3"/>
  <c r="H478" i="3"/>
  <c r="F478" i="3"/>
  <c r="I478" i="3"/>
  <c r="K478" i="3"/>
  <c r="J478" i="3"/>
  <c r="H146" i="3"/>
  <c r="K146" i="3"/>
  <c r="F146" i="3"/>
  <c r="I146" i="3"/>
  <c r="J146" i="3"/>
  <c r="F241" i="3"/>
  <c r="I241" i="3"/>
  <c r="H241" i="3"/>
  <c r="K241" i="3"/>
  <c r="J241" i="3"/>
  <c r="H154" i="3"/>
  <c r="K154" i="3"/>
  <c r="J154" i="3"/>
  <c r="F154" i="3"/>
  <c r="I154" i="3"/>
  <c r="H172" i="3"/>
  <c r="I172" i="3"/>
  <c r="J172" i="3"/>
  <c r="F172" i="3"/>
  <c r="K172" i="3"/>
  <c r="I847" i="3"/>
  <c r="J847" i="3"/>
  <c r="F847" i="3"/>
  <c r="H847" i="3"/>
  <c r="K847" i="3"/>
  <c r="I184" i="3"/>
  <c r="K184" i="3"/>
  <c r="J184" i="3"/>
  <c r="F184" i="3"/>
  <c r="H184" i="3"/>
  <c r="I242" i="3"/>
  <c r="F242" i="3"/>
  <c r="H242" i="3"/>
  <c r="J242" i="3"/>
  <c r="K242" i="3"/>
  <c r="J848" i="8"/>
  <c r="K848" i="8"/>
  <c r="K302" i="3"/>
  <c r="I302" i="3"/>
  <c r="H302" i="3"/>
  <c r="F302" i="3"/>
  <c r="J302" i="3"/>
  <c r="I512" i="3"/>
  <c r="H512" i="3"/>
  <c r="F512" i="3"/>
  <c r="K512" i="3"/>
  <c r="J512" i="3"/>
  <c r="F536" i="3"/>
  <c r="I536" i="3"/>
  <c r="K536" i="3"/>
  <c r="J536" i="3"/>
  <c r="H536" i="3"/>
  <c r="K275" i="3"/>
  <c r="H275" i="3"/>
  <c r="I275" i="3"/>
  <c r="J275" i="3"/>
  <c r="F275" i="3"/>
  <c r="K350" i="3"/>
  <c r="I350" i="3"/>
  <c r="H350" i="3"/>
  <c r="F350" i="3"/>
  <c r="J350" i="3"/>
  <c r="H760" i="3"/>
  <c r="K760" i="3"/>
  <c r="J760" i="3"/>
  <c r="F760" i="3"/>
  <c r="I760" i="3"/>
  <c r="K720" i="3"/>
  <c r="H720" i="3"/>
  <c r="J720" i="3"/>
  <c r="F720" i="3"/>
  <c r="I720" i="3"/>
  <c r="H715" i="3"/>
  <c r="F715" i="3"/>
  <c r="I715" i="3"/>
  <c r="K715" i="3"/>
  <c r="J715" i="3"/>
  <c r="H996" i="3"/>
  <c r="J996" i="3"/>
  <c r="I996" i="3"/>
  <c r="K996" i="3"/>
  <c r="F996" i="3"/>
  <c r="I820" i="3"/>
  <c r="H820" i="3"/>
  <c r="J820" i="3"/>
  <c r="K820" i="3"/>
  <c r="F820" i="3"/>
  <c r="J754" i="8"/>
  <c r="K754" i="8"/>
  <c r="K611" i="3"/>
  <c r="F611" i="3"/>
  <c r="I611" i="3"/>
  <c r="H611" i="3"/>
  <c r="J611" i="3"/>
  <c r="H859" i="3"/>
  <c r="F859" i="3"/>
  <c r="I859" i="3"/>
  <c r="J859" i="3"/>
  <c r="K859" i="3"/>
  <c r="F710" i="3"/>
  <c r="I710" i="3"/>
  <c r="J710" i="3"/>
  <c r="K710" i="3"/>
  <c r="H710" i="3"/>
  <c r="J833" i="3"/>
  <c r="K833" i="3"/>
  <c r="I833" i="3"/>
  <c r="H833" i="3"/>
  <c r="F833" i="3"/>
  <c r="I424" i="3"/>
  <c r="F424" i="3"/>
  <c r="H424" i="3"/>
  <c r="K424" i="3"/>
  <c r="J424" i="3"/>
  <c r="F703" i="3"/>
  <c r="H703" i="3"/>
  <c r="J703" i="3"/>
  <c r="I703" i="3"/>
  <c r="K703" i="3"/>
  <c r="H497" i="3"/>
  <c r="I497" i="3"/>
  <c r="F497" i="3"/>
  <c r="K497" i="3"/>
  <c r="J497" i="3"/>
  <c r="F269" i="3"/>
  <c r="K269" i="3"/>
  <c r="J269" i="3"/>
  <c r="H269" i="3"/>
  <c r="I269" i="3"/>
  <c r="F732" i="3"/>
  <c r="J732" i="3"/>
  <c r="K732" i="3"/>
  <c r="I732" i="3"/>
  <c r="H732" i="3"/>
  <c r="F662" i="3"/>
  <c r="H662" i="3"/>
  <c r="K662" i="3"/>
  <c r="I662" i="3"/>
  <c r="J662" i="3"/>
  <c r="J591" i="3"/>
  <c r="K591" i="3"/>
  <c r="I591" i="3"/>
  <c r="H591" i="3"/>
  <c r="F591" i="3"/>
  <c r="J884" i="3"/>
  <c r="I884" i="3"/>
  <c r="F884" i="3"/>
  <c r="H884" i="3"/>
  <c r="K884" i="3"/>
  <c r="K707" i="3"/>
  <c r="H707" i="3"/>
  <c r="J707" i="3"/>
  <c r="F707" i="3"/>
  <c r="I707" i="3"/>
  <c r="F711" i="3"/>
  <c r="H711" i="3"/>
  <c r="I711" i="3"/>
  <c r="K711" i="3"/>
  <c r="J711" i="3"/>
  <c r="K399" i="3"/>
  <c r="F399" i="3"/>
  <c r="H399" i="3"/>
  <c r="J399" i="3"/>
  <c r="I399" i="3"/>
  <c r="K988" i="8"/>
  <c r="J988" i="8"/>
  <c r="I329" i="3"/>
  <c r="F329" i="3"/>
  <c r="K329" i="3"/>
  <c r="J329" i="3"/>
  <c r="H329" i="3"/>
  <c r="K830" i="3"/>
  <c r="J830" i="3"/>
  <c r="H830" i="3"/>
  <c r="I830" i="3"/>
  <c r="F830" i="3"/>
  <c r="J546" i="3"/>
  <c r="K546" i="3"/>
  <c r="I546" i="3"/>
  <c r="H546" i="3"/>
  <c r="F546" i="3"/>
  <c r="I700" i="3"/>
  <c r="J700" i="3"/>
  <c r="H700" i="3"/>
  <c r="K700" i="3"/>
  <c r="F700" i="3"/>
  <c r="F525" i="3"/>
  <c r="K525" i="3"/>
  <c r="I525" i="3"/>
  <c r="H525" i="3"/>
  <c r="J525" i="3"/>
  <c r="J692" i="3"/>
  <c r="H692" i="3"/>
  <c r="F692" i="3"/>
  <c r="I692" i="3"/>
  <c r="K692" i="3"/>
  <c r="H973" i="3"/>
  <c r="F973" i="3"/>
  <c r="I973" i="3"/>
  <c r="K973" i="3"/>
  <c r="J973" i="3"/>
  <c r="J224" i="3"/>
  <c r="F224" i="3"/>
  <c r="H224" i="3"/>
  <c r="I224" i="3"/>
  <c r="K224" i="3"/>
  <c r="F774" i="3"/>
  <c r="H774" i="3"/>
  <c r="K774" i="3"/>
  <c r="J774" i="3"/>
  <c r="I774" i="3"/>
  <c r="F669" i="3"/>
  <c r="I669" i="3"/>
  <c r="K669" i="3"/>
  <c r="J669" i="3"/>
  <c r="H669" i="3"/>
  <c r="H247" i="3"/>
  <c r="I247" i="3"/>
  <c r="F247" i="3"/>
  <c r="K247" i="3"/>
  <c r="J247" i="3"/>
  <c r="J994" i="3"/>
  <c r="H994" i="3"/>
  <c r="K994" i="3"/>
  <c r="F994" i="3"/>
  <c r="I994" i="3"/>
  <c r="F523" i="3"/>
  <c r="J523" i="3"/>
  <c r="K523" i="3"/>
  <c r="I523" i="3"/>
  <c r="H523" i="3"/>
  <c r="I465" i="3"/>
  <c r="F465" i="3"/>
  <c r="H465" i="3"/>
  <c r="K465" i="3"/>
  <c r="J465" i="3"/>
  <c r="K336" i="3"/>
  <c r="J336" i="3"/>
  <c r="H336" i="3"/>
  <c r="F336" i="3"/>
  <c r="I336" i="3"/>
  <c r="J977" i="8"/>
  <c r="K977" i="8"/>
  <c r="I977" i="3"/>
  <c r="K977" i="3"/>
  <c r="F977" i="3"/>
  <c r="J977" i="3"/>
  <c r="H977" i="3"/>
  <c r="J540" i="3"/>
  <c r="F540" i="3"/>
  <c r="H540" i="3"/>
  <c r="I540" i="3"/>
  <c r="K540" i="3"/>
  <c r="K992" i="3"/>
  <c r="J992" i="3"/>
  <c r="H992" i="3"/>
  <c r="F992" i="3"/>
  <c r="I992" i="3"/>
  <c r="K277" i="3"/>
  <c r="I277" i="3"/>
  <c r="H277" i="3"/>
  <c r="J277" i="3"/>
  <c r="F277" i="3"/>
  <c r="K699" i="3"/>
  <c r="J699" i="3"/>
  <c r="F699" i="3"/>
  <c r="I699" i="3"/>
  <c r="H699" i="3"/>
  <c r="J281" i="3"/>
  <c r="H281" i="3"/>
  <c r="K281" i="3"/>
  <c r="F281" i="3"/>
  <c r="I281" i="3"/>
  <c r="I838" i="3"/>
  <c r="F838" i="3"/>
  <c r="H838" i="3"/>
  <c r="J838" i="3"/>
  <c r="K838" i="3"/>
  <c r="F354" i="3"/>
  <c r="J354" i="3"/>
  <c r="I354" i="3"/>
  <c r="H354" i="3"/>
  <c r="K354" i="3"/>
  <c r="J722" i="8"/>
  <c r="K722" i="8"/>
  <c r="K904" i="3"/>
  <c r="F904" i="3"/>
  <c r="I904" i="3"/>
  <c r="J904" i="3"/>
  <c r="H904" i="3"/>
  <c r="H960" i="3"/>
  <c r="K960" i="3"/>
  <c r="F960" i="3"/>
  <c r="J960" i="3"/>
  <c r="I960" i="3"/>
  <c r="J801" i="8"/>
  <c r="K801" i="8"/>
  <c r="J823" i="8"/>
  <c r="K823" i="8"/>
  <c r="K835" i="8"/>
  <c r="J835" i="8"/>
  <c r="I563" i="3"/>
  <c r="J563" i="3"/>
  <c r="H563" i="3"/>
  <c r="F563" i="3"/>
  <c r="K563" i="3"/>
  <c r="I331" i="3"/>
  <c r="H331" i="3"/>
  <c r="J331" i="3"/>
  <c r="F331" i="3"/>
  <c r="K331" i="3"/>
  <c r="H580" i="3"/>
  <c r="K580" i="3"/>
  <c r="F580" i="3"/>
  <c r="I580" i="3"/>
  <c r="J580" i="3"/>
  <c r="K870" i="8"/>
  <c r="J870" i="8"/>
  <c r="K927" i="8"/>
  <c r="J927" i="8"/>
  <c r="I775" i="3"/>
  <c r="H775" i="3"/>
  <c r="F775" i="3"/>
  <c r="K775" i="3"/>
  <c r="J775" i="3"/>
  <c r="J758" i="8"/>
  <c r="K758" i="8"/>
  <c r="F487" i="3"/>
  <c r="H487" i="3"/>
  <c r="J487" i="3"/>
  <c r="I487" i="3"/>
  <c r="K487" i="3"/>
  <c r="H427" i="3"/>
  <c r="J427" i="3"/>
  <c r="F427" i="3"/>
  <c r="I427" i="3"/>
  <c r="K427" i="3"/>
  <c r="I630" i="3"/>
  <c r="H630" i="3"/>
  <c r="F630" i="3"/>
  <c r="K630" i="3"/>
  <c r="J630" i="3"/>
  <c r="I334" i="3"/>
  <c r="H334" i="3"/>
  <c r="K334" i="3"/>
  <c r="J334" i="3"/>
  <c r="F334" i="3"/>
  <c r="J712" i="3"/>
  <c r="H712" i="3"/>
  <c r="F712" i="3"/>
  <c r="K712" i="3"/>
  <c r="I712" i="3"/>
  <c r="J227" i="3"/>
  <c r="K227" i="3"/>
  <c r="I227" i="3"/>
  <c r="H227" i="3"/>
  <c r="F227" i="3"/>
  <c r="H404" i="3"/>
  <c r="K404" i="3"/>
  <c r="J404" i="3"/>
  <c r="I404" i="3"/>
  <c r="F404" i="3"/>
  <c r="I234" i="3"/>
  <c r="F234" i="3"/>
  <c r="J234" i="3"/>
  <c r="H234" i="3"/>
  <c r="K234" i="3"/>
  <c r="J803" i="8"/>
  <c r="K803" i="8"/>
  <c r="F727" i="3"/>
  <c r="J727" i="3"/>
  <c r="H727" i="3"/>
  <c r="K727" i="3"/>
  <c r="I727" i="3"/>
  <c r="J502" i="3"/>
  <c r="K502" i="3"/>
  <c r="F502" i="3"/>
  <c r="I502" i="3"/>
  <c r="H502" i="3"/>
  <c r="K898" i="8"/>
  <c r="J898" i="8"/>
  <c r="F549" i="3"/>
  <c r="H549" i="3"/>
  <c r="J549" i="3"/>
  <c r="K549" i="3"/>
  <c r="I549" i="3"/>
  <c r="K513" i="3"/>
  <c r="F513" i="3"/>
  <c r="I513" i="3"/>
  <c r="J513" i="3"/>
  <c r="H513" i="3"/>
  <c r="J386" i="3"/>
  <c r="H386" i="3"/>
  <c r="K386" i="3"/>
  <c r="F386" i="3"/>
  <c r="I386" i="3"/>
  <c r="F882" i="3"/>
  <c r="K882" i="3"/>
  <c r="J882" i="3"/>
  <c r="H882" i="3"/>
  <c r="I882" i="3"/>
  <c r="J205" i="3"/>
  <c r="K205" i="3"/>
  <c r="I205" i="3"/>
  <c r="F205" i="3"/>
  <c r="H205" i="3"/>
  <c r="I152" i="3"/>
  <c r="K152" i="3"/>
  <c r="H152" i="3"/>
  <c r="F152" i="3"/>
  <c r="J152" i="3"/>
  <c r="H207" i="3"/>
  <c r="J207" i="3"/>
  <c r="I207" i="3"/>
  <c r="F207" i="3"/>
  <c r="K207" i="3"/>
  <c r="I168" i="3"/>
  <c r="F168" i="3"/>
  <c r="H168" i="3"/>
  <c r="J168" i="3"/>
  <c r="K168" i="3"/>
  <c r="I910" i="3"/>
  <c r="K910" i="3"/>
  <c r="F910" i="3"/>
  <c r="H910" i="3"/>
  <c r="J910" i="3"/>
  <c r="H198" i="3"/>
  <c r="F198" i="3"/>
  <c r="J198" i="3"/>
  <c r="K198" i="3"/>
  <c r="I198" i="3"/>
  <c r="F189" i="3"/>
  <c r="K189" i="3"/>
  <c r="H189" i="3"/>
  <c r="J189" i="3"/>
  <c r="I189" i="3"/>
  <c r="K422" i="3"/>
  <c r="I422" i="3"/>
  <c r="F422" i="3"/>
  <c r="H422" i="3"/>
  <c r="J422" i="3"/>
  <c r="K845" i="3"/>
  <c r="J845" i="3"/>
  <c r="I845" i="3"/>
  <c r="F845" i="3"/>
  <c r="H845" i="3"/>
  <c r="K991" i="8"/>
  <c r="J991" i="8"/>
  <c r="F603" i="3"/>
  <c r="J603" i="3"/>
  <c r="K603" i="3"/>
  <c r="I603" i="3"/>
  <c r="H603" i="3"/>
  <c r="H473" i="3"/>
  <c r="K473" i="3"/>
  <c r="J473" i="3"/>
  <c r="F473" i="3"/>
  <c r="I473" i="3"/>
  <c r="I293" i="3"/>
  <c r="K293" i="3"/>
  <c r="J293" i="3"/>
  <c r="F293" i="3"/>
  <c r="H293" i="3"/>
  <c r="F724" i="3"/>
  <c r="I724" i="3"/>
  <c r="H724" i="3"/>
  <c r="K724" i="3"/>
  <c r="J724" i="3"/>
  <c r="H966" i="3"/>
  <c r="I966" i="3"/>
  <c r="K966" i="3"/>
  <c r="F966" i="3"/>
  <c r="J966" i="3"/>
  <c r="H857" i="3"/>
  <c r="K857" i="3"/>
  <c r="F857" i="3"/>
  <c r="I857" i="3"/>
  <c r="J857" i="3"/>
  <c r="K383" i="3"/>
  <c r="J383" i="3"/>
  <c r="F383" i="3"/>
  <c r="H383" i="3"/>
  <c r="I383" i="3"/>
  <c r="F888" i="3"/>
  <c r="J888" i="3"/>
  <c r="I888" i="3"/>
  <c r="K888" i="3"/>
  <c r="H888" i="3"/>
  <c r="F357" i="3"/>
  <c r="J357" i="3"/>
  <c r="H357" i="3"/>
  <c r="K357" i="3"/>
  <c r="I357" i="3"/>
  <c r="J716" i="3"/>
  <c r="F716" i="3"/>
  <c r="H716" i="3"/>
  <c r="I716" i="3"/>
  <c r="K716" i="3"/>
  <c r="I265" i="3"/>
  <c r="H265" i="3"/>
  <c r="J265" i="3"/>
  <c r="F265" i="3"/>
  <c r="K265" i="3"/>
  <c r="J875" i="8"/>
  <c r="K875" i="8"/>
  <c r="H644" i="3"/>
  <c r="J644" i="3"/>
  <c r="F644" i="3"/>
  <c r="I644" i="3"/>
  <c r="K644" i="3"/>
  <c r="J909" i="3"/>
  <c r="K909" i="3"/>
  <c r="F909" i="3"/>
  <c r="I909" i="3"/>
  <c r="H909" i="3"/>
  <c r="N992" i="2"/>
  <c r="I1000" i="3"/>
  <c r="O992" i="2"/>
  <c r="F1000" i="3"/>
  <c r="K1000" i="3"/>
  <c r="J1000" i="3"/>
  <c r="H1000" i="3"/>
  <c r="I304" i="3"/>
  <c r="F304" i="3"/>
  <c r="H304" i="3"/>
  <c r="J304" i="3"/>
  <c r="K304" i="3"/>
  <c r="J691" i="8"/>
  <c r="K691" i="8"/>
  <c r="H628" i="3"/>
  <c r="K628" i="3"/>
  <c r="J628" i="3"/>
  <c r="F628" i="3"/>
  <c r="I628" i="3"/>
  <c r="J851" i="8"/>
  <c r="K851" i="8"/>
  <c r="H975" i="3"/>
  <c r="K975" i="3"/>
  <c r="I975" i="3"/>
  <c r="F975" i="3"/>
  <c r="J975" i="3"/>
  <c r="K843" i="3"/>
  <c r="J843" i="3"/>
  <c r="I843" i="3"/>
  <c r="F843" i="3"/>
  <c r="H843" i="3"/>
  <c r="F984" i="3"/>
  <c r="J984" i="3"/>
  <c r="I984" i="3"/>
  <c r="K984" i="3"/>
  <c r="H984" i="3"/>
  <c r="F674" i="3"/>
  <c r="K674" i="3"/>
  <c r="H674" i="3"/>
  <c r="J674" i="3"/>
  <c r="I674" i="3"/>
  <c r="I519" i="3"/>
  <c r="J519" i="3"/>
  <c r="F519" i="3"/>
  <c r="K519" i="3"/>
  <c r="H519" i="3"/>
  <c r="J509" i="3"/>
  <c r="F509" i="3"/>
  <c r="H509" i="3"/>
  <c r="K509" i="3"/>
  <c r="I509" i="3"/>
  <c r="K369" i="3"/>
  <c r="H369" i="3"/>
  <c r="F369" i="3"/>
  <c r="I369" i="3"/>
  <c r="J369" i="3"/>
  <c r="K384" i="3"/>
  <c r="I384" i="3"/>
  <c r="J384" i="3"/>
  <c r="F384" i="3"/>
  <c r="H384" i="3"/>
  <c r="F425" i="3"/>
  <c r="H425" i="3"/>
  <c r="K425" i="3"/>
  <c r="J425" i="3"/>
  <c r="I425" i="3"/>
  <c r="K679" i="3"/>
  <c r="H679" i="3"/>
  <c r="F679" i="3"/>
  <c r="I679" i="3"/>
  <c r="J679" i="3"/>
  <c r="K501" i="3"/>
  <c r="H501" i="3"/>
  <c r="F501" i="3"/>
  <c r="I501" i="3"/>
  <c r="J501" i="3"/>
  <c r="I330" i="3"/>
  <c r="H330" i="3"/>
  <c r="J330" i="3"/>
  <c r="K330" i="3"/>
  <c r="F330" i="3"/>
  <c r="K890" i="8"/>
  <c r="J890" i="8"/>
  <c r="F499" i="3"/>
  <c r="H499" i="3"/>
  <c r="J499" i="3"/>
  <c r="I499" i="3"/>
  <c r="K499" i="3"/>
  <c r="K746" i="8"/>
  <c r="J746" i="8"/>
  <c r="J511" i="3"/>
  <c r="F511" i="3"/>
  <c r="H511" i="3"/>
  <c r="I511" i="3"/>
  <c r="K511" i="3"/>
  <c r="J940" i="3"/>
  <c r="K940" i="3"/>
  <c r="I940" i="3"/>
  <c r="F940" i="3"/>
  <c r="H940" i="3"/>
  <c r="F418" i="3"/>
  <c r="K418" i="3"/>
  <c r="J418" i="3"/>
  <c r="I418" i="3"/>
  <c r="H418" i="3"/>
  <c r="F423" i="3"/>
  <c r="K423" i="3"/>
  <c r="I423" i="3"/>
  <c r="J423" i="3"/>
  <c r="H423" i="3"/>
  <c r="J627" i="3"/>
  <c r="K627" i="3"/>
  <c r="F627" i="3"/>
  <c r="I627" i="3"/>
  <c r="H627" i="3"/>
  <c r="K204" i="3"/>
  <c r="J204" i="3"/>
  <c r="H204" i="3"/>
  <c r="I204" i="3"/>
  <c r="F204" i="3"/>
  <c r="I455" i="3"/>
  <c r="H455" i="3"/>
  <c r="F455" i="3"/>
  <c r="K455" i="3"/>
  <c r="J455" i="3"/>
  <c r="K973" i="8"/>
  <c r="J973" i="8"/>
  <c r="K345" i="3"/>
  <c r="H345" i="3"/>
  <c r="J345" i="3"/>
  <c r="F345" i="3"/>
  <c r="I345" i="3"/>
  <c r="I558" i="3"/>
  <c r="H558" i="3"/>
  <c r="K558" i="3"/>
  <c r="F558" i="3"/>
  <c r="J558" i="3"/>
  <c r="F392" i="3"/>
  <c r="I392" i="3"/>
  <c r="K392" i="3"/>
  <c r="H392" i="3"/>
  <c r="J392" i="3"/>
  <c r="I589" i="3"/>
  <c r="J589" i="3"/>
  <c r="H589" i="3"/>
  <c r="K589" i="3"/>
  <c r="F589" i="3"/>
  <c r="F402" i="3"/>
  <c r="I402" i="3"/>
  <c r="J402" i="3"/>
  <c r="H402" i="3"/>
  <c r="K402" i="3"/>
  <c r="J944" i="3"/>
  <c r="F944" i="3"/>
  <c r="I944" i="3"/>
  <c r="K944" i="3"/>
  <c r="H944" i="3"/>
  <c r="H660" i="3"/>
  <c r="J660" i="3"/>
  <c r="F660" i="3"/>
  <c r="K660" i="3"/>
  <c r="I660" i="3"/>
  <c r="K755" i="3"/>
  <c r="F755" i="3"/>
  <c r="I755" i="3"/>
  <c r="J755" i="3"/>
  <c r="H755" i="3"/>
  <c r="H817" i="3"/>
  <c r="I817" i="3"/>
  <c r="K817" i="3"/>
  <c r="J817" i="3"/>
  <c r="F817" i="3"/>
  <c r="H745" i="3"/>
  <c r="J745" i="3"/>
  <c r="K745" i="3"/>
  <c r="F745" i="3"/>
  <c r="I745" i="3"/>
  <c r="J641" i="3"/>
  <c r="K641" i="3"/>
  <c r="H641" i="3"/>
  <c r="I641" i="3"/>
  <c r="F641" i="3"/>
  <c r="K638" i="3"/>
  <c r="H638" i="3"/>
  <c r="J638" i="3"/>
  <c r="F638" i="3"/>
  <c r="I638" i="3"/>
  <c r="J1001" i="3"/>
  <c r="F1001" i="3"/>
  <c r="O993" i="2"/>
  <c r="K1001" i="3"/>
  <c r="N993" i="2"/>
  <c r="H1001" i="3"/>
  <c r="I1001" i="3"/>
  <c r="F543" i="3"/>
  <c r="H543" i="3"/>
  <c r="J543" i="3"/>
  <c r="I543" i="3"/>
  <c r="K543" i="3"/>
  <c r="K871" i="8"/>
  <c r="J871" i="8"/>
  <c r="F796" i="3"/>
  <c r="H796" i="3"/>
  <c r="K796" i="3"/>
  <c r="I796" i="3"/>
  <c r="J796" i="3"/>
  <c r="J841" i="8"/>
  <c r="K841" i="8"/>
  <c r="H412" i="3"/>
  <c r="F412" i="3"/>
  <c r="I412" i="3"/>
  <c r="J412" i="3"/>
  <c r="K412" i="3"/>
  <c r="F797" i="3"/>
  <c r="H797" i="3"/>
  <c r="I797" i="3"/>
  <c r="K797" i="3"/>
  <c r="J797" i="3"/>
  <c r="J718" i="8"/>
  <c r="K718" i="8"/>
  <c r="J762" i="3"/>
  <c r="K762" i="3"/>
  <c r="F762" i="3"/>
  <c r="H762" i="3"/>
  <c r="I762" i="3"/>
  <c r="F577" i="3"/>
  <c r="I577" i="3"/>
  <c r="J577" i="3"/>
  <c r="H577" i="3"/>
  <c r="K577" i="3"/>
  <c r="J930" i="8"/>
  <c r="K930" i="8"/>
  <c r="H935" i="3"/>
  <c r="I935" i="3"/>
  <c r="F935" i="3"/>
  <c r="K935" i="3"/>
  <c r="J935" i="3"/>
  <c r="I592" i="3"/>
  <c r="K592" i="3"/>
  <c r="F592" i="3"/>
  <c r="J592" i="3"/>
  <c r="H592" i="3"/>
  <c r="H765" i="3"/>
  <c r="I765" i="3"/>
  <c r="J765" i="3"/>
  <c r="K765" i="3"/>
  <c r="F765" i="3"/>
  <c r="J834" i="8"/>
  <c r="K834" i="8"/>
  <c r="H963" i="3"/>
  <c r="K963" i="3"/>
  <c r="I963" i="3"/>
  <c r="J963" i="3"/>
  <c r="F963" i="3"/>
  <c r="J734" i="8"/>
  <c r="K734" i="8"/>
  <c r="J775" i="8"/>
  <c r="K775" i="8"/>
  <c r="J916" i="8"/>
  <c r="K916" i="8"/>
  <c r="F632" i="3"/>
  <c r="J632" i="3"/>
  <c r="K632" i="3"/>
  <c r="I632" i="3"/>
  <c r="H632" i="3"/>
  <c r="F921" i="3"/>
  <c r="K921" i="3"/>
  <c r="H921" i="3"/>
  <c r="I921" i="3"/>
  <c r="J921" i="3"/>
  <c r="J903" i="3"/>
  <c r="F903" i="3"/>
  <c r="K903" i="3"/>
  <c r="H903" i="3"/>
  <c r="I903" i="3"/>
  <c r="F890" i="3"/>
  <c r="I890" i="3"/>
  <c r="J890" i="3"/>
  <c r="K890" i="3"/>
  <c r="H890" i="3"/>
  <c r="K815" i="3"/>
  <c r="I815" i="3"/>
  <c r="J815" i="3"/>
  <c r="F815" i="3"/>
  <c r="H815" i="3"/>
  <c r="K938" i="3"/>
  <c r="I938" i="3"/>
  <c r="H938" i="3"/>
  <c r="F938" i="3"/>
  <c r="J938" i="3"/>
  <c r="H574" i="3"/>
  <c r="K574" i="3"/>
  <c r="F574" i="3"/>
  <c r="J574" i="3"/>
  <c r="I574" i="3"/>
  <c r="F254" i="3"/>
  <c r="H254" i="3"/>
  <c r="J254" i="3"/>
  <c r="I254" i="3"/>
  <c r="K254" i="3"/>
  <c r="J964" i="8"/>
  <c r="K964" i="8"/>
  <c r="H866" i="3"/>
  <c r="I866" i="3"/>
  <c r="K866" i="3"/>
  <c r="J866" i="3"/>
  <c r="F866" i="3"/>
  <c r="F403" i="3"/>
  <c r="J403" i="3"/>
  <c r="H403" i="3"/>
  <c r="I403" i="3"/>
  <c r="K403" i="3"/>
  <c r="J825" i="8"/>
  <c r="K825" i="8"/>
  <c r="K377" i="3"/>
  <c r="F377" i="3"/>
  <c r="H377" i="3"/>
  <c r="J377" i="3"/>
  <c r="I377" i="3"/>
  <c r="I553" i="3"/>
  <c r="K553" i="3"/>
  <c r="J553" i="3"/>
  <c r="F553" i="3"/>
  <c r="H553" i="3"/>
  <c r="F573" i="3"/>
  <c r="H573" i="3"/>
  <c r="J573" i="3"/>
  <c r="K573" i="3"/>
  <c r="I573" i="3"/>
  <c r="H983" i="3"/>
  <c r="F983" i="3"/>
  <c r="K983" i="3"/>
  <c r="J983" i="3"/>
  <c r="I983" i="3"/>
  <c r="K736" i="8"/>
  <c r="J736" i="8"/>
  <c r="K744" i="8"/>
  <c r="J744" i="8"/>
  <c r="H761" i="3"/>
  <c r="J761" i="3"/>
  <c r="I761" i="3"/>
  <c r="F761" i="3"/>
  <c r="K761" i="3"/>
  <c r="I524" i="3"/>
  <c r="F524" i="3"/>
  <c r="J524" i="3"/>
  <c r="H524" i="3"/>
  <c r="K524" i="3"/>
  <c r="F978" i="3"/>
  <c r="K978" i="3"/>
  <c r="I978" i="3"/>
  <c r="J978" i="3"/>
  <c r="H978" i="3"/>
  <c r="F475" i="3"/>
  <c r="K475" i="3"/>
  <c r="H475" i="3"/>
  <c r="J475" i="3"/>
  <c r="I475" i="3"/>
  <c r="H881" i="3"/>
  <c r="K881" i="3"/>
  <c r="J881" i="3"/>
  <c r="I881" i="3"/>
  <c r="F881" i="3"/>
  <c r="K959" i="8"/>
  <c r="J959" i="8"/>
  <c r="H848" i="3"/>
  <c r="F848" i="3"/>
  <c r="I848" i="3"/>
  <c r="K848" i="3"/>
  <c r="J848" i="3"/>
  <c r="K981" i="3"/>
  <c r="H981" i="3"/>
  <c r="I981" i="3"/>
  <c r="J981" i="3"/>
  <c r="F981" i="3"/>
  <c r="I623" i="3"/>
  <c r="F623" i="3"/>
  <c r="J623" i="3"/>
  <c r="H623" i="3"/>
  <c r="K623" i="3"/>
  <c r="K874" i="8"/>
  <c r="J874" i="8"/>
  <c r="H957" i="3"/>
  <c r="J957" i="3"/>
  <c r="F957" i="3"/>
  <c r="I957" i="3"/>
  <c r="K957" i="3"/>
  <c r="I777" i="3"/>
  <c r="J777" i="3"/>
  <c r="K777" i="3"/>
  <c r="H777" i="3"/>
  <c r="F777" i="3"/>
  <c r="H534" i="3"/>
  <c r="F534" i="3"/>
  <c r="I534" i="3"/>
  <c r="J534" i="3"/>
  <c r="K534" i="3"/>
  <c r="F907" i="3"/>
  <c r="K907" i="3"/>
  <c r="J907" i="3"/>
  <c r="H907" i="3"/>
  <c r="I907" i="3"/>
  <c r="I564" i="3"/>
  <c r="F564" i="3"/>
  <c r="J564" i="3"/>
  <c r="K564" i="3"/>
  <c r="H564" i="3"/>
  <c r="I780" i="3"/>
  <c r="K780" i="3"/>
  <c r="J780" i="3"/>
  <c r="H780" i="3"/>
  <c r="F780" i="3"/>
  <c r="K860" i="8"/>
  <c r="J860" i="8"/>
  <c r="F624" i="3"/>
  <c r="K624" i="3"/>
  <c r="I624" i="3"/>
  <c r="J624" i="3"/>
  <c r="H624" i="3"/>
  <c r="K893" i="3"/>
  <c r="I893" i="3"/>
  <c r="J893" i="3"/>
  <c r="F893" i="3"/>
  <c r="H893" i="3"/>
  <c r="F686" i="3"/>
  <c r="H686" i="3"/>
  <c r="J686" i="3"/>
  <c r="K686" i="3"/>
  <c r="I686" i="3"/>
  <c r="F844" i="3"/>
  <c r="H844" i="3"/>
  <c r="J844" i="3"/>
  <c r="I844" i="3"/>
  <c r="K844" i="3"/>
  <c r="F677" i="3"/>
  <c r="J677" i="3"/>
  <c r="I677" i="3"/>
  <c r="H677" i="3"/>
  <c r="K677" i="3"/>
  <c r="F779" i="3"/>
  <c r="J779" i="3"/>
  <c r="I779" i="3"/>
  <c r="H779" i="3"/>
  <c r="K779" i="3"/>
  <c r="H521" i="3"/>
  <c r="J521" i="3"/>
  <c r="I521" i="3"/>
  <c r="F521" i="3"/>
  <c r="K521" i="3"/>
  <c r="J361" i="3"/>
  <c r="F361" i="3"/>
  <c r="I361" i="3"/>
  <c r="H361" i="3"/>
  <c r="K361" i="3"/>
  <c r="F576" i="3"/>
  <c r="J576" i="3"/>
  <c r="I576" i="3"/>
  <c r="K576" i="3"/>
  <c r="H576" i="3"/>
  <c r="K340" i="3"/>
  <c r="H340" i="3"/>
  <c r="J340" i="3"/>
  <c r="I340" i="3"/>
  <c r="F340" i="3"/>
  <c r="J289" i="3"/>
  <c r="F289" i="3"/>
  <c r="K289" i="3"/>
  <c r="I289" i="3"/>
  <c r="H289" i="3"/>
  <c r="F420" i="3"/>
  <c r="H420" i="3"/>
  <c r="J420" i="3"/>
  <c r="I420" i="3"/>
  <c r="K420" i="3"/>
  <c r="K846" i="3"/>
  <c r="F846" i="3"/>
  <c r="I846" i="3"/>
  <c r="H846" i="3"/>
  <c r="J846" i="3"/>
  <c r="K535" i="3"/>
  <c r="F535" i="3"/>
  <c r="H535" i="3"/>
  <c r="J535" i="3"/>
  <c r="I535" i="3"/>
  <c r="K806" i="3"/>
  <c r="I806" i="3"/>
  <c r="J806" i="3"/>
  <c r="H806" i="3"/>
  <c r="F806" i="3"/>
  <c r="K793" i="8"/>
  <c r="J793" i="8"/>
  <c r="F795" i="3"/>
  <c r="H795" i="3"/>
  <c r="J795" i="3"/>
  <c r="I795" i="3"/>
  <c r="K795" i="3"/>
  <c r="K711" i="8"/>
  <c r="J711" i="8"/>
  <c r="J757" i="8"/>
  <c r="K757" i="8"/>
  <c r="K826" i="3"/>
  <c r="F826" i="3"/>
  <c r="I826" i="3"/>
  <c r="J826" i="3"/>
  <c r="H826" i="3"/>
  <c r="K744" i="3"/>
  <c r="F744" i="3"/>
  <c r="I744" i="3"/>
  <c r="H744" i="3"/>
  <c r="J744" i="3"/>
  <c r="I464" i="3"/>
  <c r="J464" i="3"/>
  <c r="K464" i="3"/>
  <c r="H464" i="3"/>
  <c r="F464" i="3"/>
  <c r="J764" i="8"/>
  <c r="K764" i="8"/>
  <c r="J709" i="8"/>
  <c r="K709" i="8"/>
  <c r="F956" i="3"/>
  <c r="I956" i="3"/>
  <c r="H956" i="3"/>
  <c r="J956" i="3"/>
  <c r="K956" i="3"/>
  <c r="I461" i="3"/>
  <c r="K461" i="3"/>
  <c r="F461" i="3"/>
  <c r="J461" i="3"/>
  <c r="H461" i="3"/>
  <c r="H343" i="3"/>
  <c r="F343" i="3"/>
  <c r="J343" i="3"/>
  <c r="I343" i="3"/>
  <c r="K343" i="3"/>
  <c r="K772" i="8"/>
  <c r="J772" i="8"/>
  <c r="J911" i="3"/>
  <c r="K911" i="3"/>
  <c r="I911" i="3"/>
  <c r="F911" i="3"/>
  <c r="H911" i="3"/>
  <c r="H995" i="3"/>
  <c r="I995" i="3"/>
  <c r="K995" i="3"/>
  <c r="F995" i="3"/>
  <c r="J995" i="3"/>
  <c r="J786" i="8"/>
  <c r="K786" i="8"/>
  <c r="F889" i="3"/>
  <c r="I889" i="3"/>
  <c r="H889" i="3"/>
  <c r="J889" i="3"/>
  <c r="K889" i="3"/>
  <c r="F986" i="3"/>
  <c r="K986" i="3"/>
  <c r="H986" i="3"/>
  <c r="I986" i="3"/>
  <c r="J986" i="3"/>
  <c r="I621" i="3"/>
  <c r="F621" i="3"/>
  <c r="K621" i="3"/>
  <c r="H621" i="3"/>
  <c r="J621" i="3"/>
  <c r="I782" i="3"/>
  <c r="H782" i="3"/>
  <c r="K782" i="3"/>
  <c r="F782" i="3"/>
  <c r="J782" i="3"/>
  <c r="H655" i="3"/>
  <c r="I655" i="3"/>
  <c r="J655" i="3"/>
  <c r="F655" i="3"/>
  <c r="K655" i="3"/>
  <c r="I807" i="3"/>
  <c r="H807" i="3"/>
  <c r="F807" i="3"/>
  <c r="K807" i="3"/>
  <c r="J807" i="3"/>
  <c r="F829" i="3"/>
  <c r="I829" i="3"/>
  <c r="H829" i="3"/>
  <c r="J829" i="3"/>
  <c r="K829" i="3"/>
  <c r="I688" i="3"/>
  <c r="H688" i="3"/>
  <c r="F688" i="3"/>
  <c r="J688" i="3"/>
  <c r="K688" i="3"/>
  <c r="K952" i="3"/>
  <c r="H952" i="3"/>
  <c r="J952" i="3"/>
  <c r="F952" i="3"/>
  <c r="I952" i="3"/>
  <c r="K875" i="3"/>
  <c r="H875" i="3"/>
  <c r="J875" i="3"/>
  <c r="I875" i="3"/>
  <c r="F875" i="3"/>
  <c r="J617" i="3"/>
  <c r="H617" i="3"/>
  <c r="I617" i="3"/>
  <c r="K617" i="3"/>
  <c r="F617" i="3"/>
  <c r="I333" i="3"/>
  <c r="J333" i="3"/>
  <c r="F333" i="3"/>
  <c r="K333" i="3"/>
  <c r="H333" i="3"/>
  <c r="I850" i="3"/>
  <c r="J850" i="3"/>
  <c r="H850" i="3"/>
  <c r="K850" i="3"/>
  <c r="F850" i="3"/>
  <c r="J301" i="3"/>
  <c r="H301" i="3"/>
  <c r="F301" i="3"/>
  <c r="I301" i="3"/>
  <c r="K301" i="3"/>
  <c r="F946" i="3"/>
  <c r="I946" i="3"/>
  <c r="H946" i="3"/>
  <c r="J946" i="3"/>
  <c r="K946" i="3"/>
  <c r="H397" i="3"/>
  <c r="I397" i="3"/>
  <c r="K397" i="3"/>
  <c r="F397" i="3"/>
  <c r="J397" i="3"/>
  <c r="K727" i="8"/>
  <c r="J727" i="8"/>
  <c r="H651" i="3"/>
  <c r="I651" i="3"/>
  <c r="K651" i="3"/>
  <c r="F651" i="3"/>
  <c r="J651" i="3"/>
  <c r="H526" i="3"/>
  <c r="J526" i="3"/>
  <c r="K526" i="3"/>
  <c r="I526" i="3"/>
  <c r="F526" i="3"/>
  <c r="J813" i="3"/>
  <c r="H813" i="3"/>
  <c r="I813" i="3"/>
  <c r="F813" i="3"/>
  <c r="K813" i="3"/>
  <c r="F714" i="3"/>
  <c r="H714" i="3"/>
  <c r="K714" i="3"/>
  <c r="J714" i="3"/>
  <c r="I714" i="3"/>
  <c r="K896" i="8"/>
  <c r="J896" i="8"/>
  <c r="J756" i="3"/>
  <c r="F756" i="3"/>
  <c r="H756" i="3"/>
  <c r="I756" i="3"/>
  <c r="K756" i="3"/>
  <c r="J725" i="8"/>
  <c r="K725" i="8"/>
  <c r="K484" i="3"/>
  <c r="H484" i="3"/>
  <c r="I484" i="3"/>
  <c r="F484" i="3"/>
  <c r="J484" i="3"/>
  <c r="H781" i="3"/>
  <c r="J781" i="3"/>
  <c r="K781" i="3"/>
  <c r="F781" i="3"/>
  <c r="I781" i="3"/>
  <c r="K951" i="3"/>
  <c r="F951" i="3"/>
  <c r="H951" i="3"/>
  <c r="J951" i="3"/>
  <c r="I951" i="3"/>
  <c r="K593" i="3"/>
  <c r="J593" i="3"/>
  <c r="I593" i="3"/>
  <c r="F593" i="3"/>
  <c r="H593" i="3"/>
  <c r="J559" i="3"/>
  <c r="F559" i="3"/>
  <c r="I559" i="3"/>
  <c r="H559" i="3"/>
  <c r="K559" i="3"/>
  <c r="I658" i="3"/>
  <c r="H658" i="3"/>
  <c r="J658" i="3"/>
  <c r="K658" i="3"/>
  <c r="F658" i="3"/>
  <c r="J720" i="8"/>
  <c r="K720" i="8"/>
  <c r="K805" i="8"/>
  <c r="J805" i="8"/>
  <c r="J829" i="8"/>
  <c r="K829" i="8"/>
  <c r="F445" i="3"/>
  <c r="K445" i="3"/>
  <c r="H445" i="3"/>
  <c r="J445" i="3"/>
  <c r="I445" i="3"/>
  <c r="J806" i="8"/>
  <c r="K806" i="8"/>
  <c r="J840" i="8"/>
  <c r="K840" i="8"/>
  <c r="I864" i="3"/>
  <c r="H864" i="3"/>
  <c r="F864" i="3"/>
  <c r="J864" i="3"/>
  <c r="K864" i="3"/>
  <c r="J853" i="8"/>
  <c r="K853" i="8"/>
  <c r="I749" i="3"/>
  <c r="J749" i="3"/>
  <c r="H749" i="3"/>
  <c r="K749" i="3"/>
  <c r="F749" i="3"/>
  <c r="H967" i="3"/>
  <c r="I967" i="3"/>
  <c r="J967" i="3"/>
  <c r="F967" i="3"/>
  <c r="K967" i="3"/>
  <c r="K545" i="3"/>
  <c r="J545" i="3"/>
  <c r="H545" i="3"/>
  <c r="I545" i="3"/>
  <c r="F545" i="3"/>
  <c r="H522" i="3"/>
  <c r="F522" i="3"/>
  <c r="I522" i="3"/>
  <c r="K522" i="3"/>
  <c r="J522" i="3"/>
  <c r="F279" i="3"/>
  <c r="H279" i="3"/>
  <c r="K279" i="3"/>
  <c r="I279" i="3"/>
  <c r="J279" i="3"/>
  <c r="H706" i="3"/>
  <c r="J706" i="3"/>
  <c r="K706" i="3"/>
  <c r="I706" i="3"/>
  <c r="F706" i="3"/>
  <c r="H979" i="3"/>
  <c r="K979" i="3"/>
  <c r="I979" i="3"/>
  <c r="J979" i="3"/>
  <c r="F979" i="3"/>
  <c r="H653" i="3"/>
  <c r="K653" i="3"/>
  <c r="I653" i="3"/>
  <c r="F653" i="3"/>
  <c r="J653" i="3"/>
  <c r="K699" i="8"/>
  <c r="J699" i="8"/>
  <c r="I477" i="3"/>
  <c r="F477" i="3"/>
  <c r="J477" i="3"/>
  <c r="H477" i="3"/>
  <c r="K477" i="3"/>
  <c r="J704" i="3"/>
  <c r="K704" i="3"/>
  <c r="F704" i="3"/>
  <c r="I704" i="3"/>
  <c r="H704" i="3"/>
  <c r="J832" i="3"/>
  <c r="K832" i="3"/>
  <c r="H832" i="3"/>
  <c r="I832" i="3"/>
  <c r="F832" i="3"/>
  <c r="F431" i="3"/>
  <c r="I431" i="3"/>
  <c r="J431" i="3"/>
  <c r="H431" i="3"/>
  <c r="K431" i="3"/>
  <c r="H594" i="3"/>
  <c r="K594" i="3"/>
  <c r="J594" i="3"/>
  <c r="F594" i="3"/>
  <c r="I594" i="3"/>
  <c r="F825" i="3"/>
  <c r="H825" i="3"/>
  <c r="K825" i="3"/>
  <c r="J825" i="3"/>
  <c r="I825" i="3"/>
  <c r="K805" i="3"/>
  <c r="J805" i="3"/>
  <c r="F805" i="3"/>
  <c r="I805" i="3"/>
  <c r="H805" i="3"/>
  <c r="F471" i="3"/>
  <c r="J471" i="3"/>
  <c r="H471" i="3"/>
  <c r="I471" i="3"/>
  <c r="K471" i="3"/>
  <c r="H899" i="3"/>
  <c r="I899" i="3"/>
  <c r="K899" i="3"/>
  <c r="J899" i="3"/>
  <c r="F899" i="3"/>
  <c r="J691" i="3"/>
  <c r="F691" i="3"/>
  <c r="H691" i="3"/>
  <c r="K691" i="3"/>
  <c r="I691" i="3"/>
  <c r="H547" i="3"/>
  <c r="K547" i="3"/>
  <c r="I547" i="3"/>
  <c r="F547" i="3"/>
  <c r="J547" i="3"/>
  <c r="F751" i="3"/>
  <c r="K751" i="3"/>
  <c r="H751" i="3"/>
  <c r="I751" i="3"/>
  <c r="J751" i="3"/>
  <c r="F971" i="3"/>
  <c r="K971" i="3"/>
  <c r="J971" i="3"/>
  <c r="H971" i="3"/>
  <c r="I971" i="3"/>
  <c r="K760" i="8"/>
  <c r="J760" i="8"/>
  <c r="H851" i="3"/>
  <c r="I851" i="3"/>
  <c r="F851" i="3"/>
  <c r="J851" i="3"/>
  <c r="K851" i="3"/>
  <c r="H614" i="3"/>
  <c r="K614" i="3"/>
  <c r="J614" i="3"/>
  <c r="I614" i="3"/>
  <c r="F614" i="3"/>
  <c r="I738" i="3"/>
  <c r="K738" i="3"/>
  <c r="H738" i="3"/>
  <c r="F738" i="3"/>
  <c r="J738" i="3"/>
  <c r="K796" i="8"/>
  <c r="J796" i="8"/>
  <c r="J468" i="3"/>
  <c r="I468" i="3"/>
  <c r="H468" i="3"/>
  <c r="F468" i="3"/>
  <c r="K468" i="3"/>
  <c r="J395" i="3"/>
  <c r="H395" i="3"/>
  <c r="F395" i="3"/>
  <c r="K395" i="3"/>
  <c r="I395" i="3"/>
  <c r="H443" i="3"/>
  <c r="F443" i="3"/>
  <c r="I443" i="3"/>
  <c r="K443" i="3"/>
  <c r="J443" i="3"/>
  <c r="K989" i="8"/>
  <c r="J989" i="8"/>
  <c r="K700" i="8"/>
  <c r="J700" i="8"/>
  <c r="I310" i="3"/>
  <c r="F310" i="3"/>
  <c r="H310" i="3"/>
  <c r="J310" i="3"/>
  <c r="K310" i="3"/>
  <c r="F508" i="3"/>
  <c r="H508" i="3"/>
  <c r="K508" i="3"/>
  <c r="J508" i="3"/>
  <c r="I508" i="3"/>
  <c r="F446" i="3"/>
  <c r="I446" i="3"/>
  <c r="K446" i="3"/>
  <c r="H446" i="3"/>
  <c r="J446" i="3"/>
  <c r="K873" i="3"/>
  <c r="F873" i="3"/>
  <c r="J873" i="3"/>
  <c r="H873" i="3"/>
  <c r="I873" i="3"/>
  <c r="K735" i="3"/>
  <c r="J735" i="3"/>
  <c r="I735" i="3"/>
  <c r="H735" i="3"/>
  <c r="F735" i="3"/>
  <c r="F726" i="3"/>
  <c r="J726" i="3"/>
  <c r="K726" i="3"/>
  <c r="H726" i="3"/>
  <c r="I726" i="3"/>
  <c r="F792" i="3"/>
  <c r="K792" i="3"/>
  <c r="I792" i="3"/>
  <c r="H792" i="3"/>
  <c r="J792" i="3"/>
  <c r="J606" i="3"/>
  <c r="F606" i="3"/>
  <c r="H606" i="3"/>
  <c r="I606" i="3"/>
  <c r="K606" i="3"/>
  <c r="J794" i="8"/>
  <c r="K794" i="8"/>
  <c r="H742" i="3"/>
  <c r="K742" i="3"/>
  <c r="I742" i="3"/>
  <c r="J742" i="3"/>
  <c r="F742" i="3"/>
  <c r="J957" i="8"/>
  <c r="K957" i="8"/>
  <c r="J721" i="8"/>
  <c r="K721" i="8"/>
  <c r="I516" i="3"/>
  <c r="J516" i="3"/>
  <c r="F516" i="3"/>
  <c r="H516" i="3"/>
  <c r="K516" i="3"/>
  <c r="I602" i="3"/>
  <c r="K602" i="3"/>
  <c r="F602" i="3"/>
  <c r="J602" i="3"/>
  <c r="H602" i="3"/>
  <c r="K961" i="8"/>
  <c r="J961" i="8"/>
  <c r="I863" i="3"/>
  <c r="J863" i="3"/>
  <c r="F863" i="3"/>
  <c r="K863" i="3"/>
  <c r="H863" i="3"/>
  <c r="I551" i="3"/>
  <c r="K551" i="3"/>
  <c r="H551" i="3"/>
  <c r="J551" i="3"/>
  <c r="F551" i="3"/>
  <c r="K853" i="3"/>
  <c r="H853" i="3"/>
  <c r="J853" i="3"/>
  <c r="F853" i="3"/>
  <c r="I853" i="3"/>
  <c r="K874" i="3"/>
  <c r="I874" i="3"/>
  <c r="F874" i="3"/>
  <c r="H874" i="3"/>
  <c r="J874" i="3"/>
  <c r="K914" i="3"/>
  <c r="H914" i="3"/>
  <c r="F914" i="3"/>
  <c r="J914" i="3"/>
  <c r="I914" i="3"/>
  <c r="H778" i="3"/>
  <c r="I778" i="3"/>
  <c r="J778" i="3"/>
  <c r="F778" i="3"/>
  <c r="K778" i="3"/>
  <c r="K698" i="3"/>
  <c r="I698" i="3"/>
  <c r="H698" i="3"/>
  <c r="F698" i="3"/>
  <c r="J698" i="3"/>
  <c r="K767" i="8"/>
  <c r="J767" i="8"/>
  <c r="K844" i="8"/>
  <c r="J844" i="8"/>
  <c r="K885" i="8"/>
  <c r="J885" i="8"/>
  <c r="H970" i="3"/>
  <c r="F970" i="3"/>
  <c r="J970" i="3"/>
  <c r="I970" i="3"/>
  <c r="K970" i="3"/>
  <c r="F510" i="3"/>
  <c r="K510" i="3"/>
  <c r="H510" i="3"/>
  <c r="I510" i="3"/>
  <c r="J510" i="3"/>
  <c r="I438" i="3"/>
  <c r="F438" i="3"/>
  <c r="H438" i="3"/>
  <c r="K438" i="3"/>
  <c r="J438" i="3"/>
  <c r="J294" i="3"/>
  <c r="F294" i="3"/>
  <c r="K294" i="3"/>
  <c r="I294" i="3"/>
  <c r="H294" i="3"/>
  <c r="K288" i="3"/>
  <c r="I288" i="3"/>
  <c r="F288" i="3"/>
  <c r="H288" i="3"/>
  <c r="J288" i="3"/>
  <c r="K737" i="8"/>
  <c r="J737" i="8"/>
  <c r="F923" i="3"/>
  <c r="H923" i="3"/>
  <c r="I923" i="3"/>
  <c r="K923" i="3"/>
  <c r="J923" i="3"/>
  <c r="F631" i="3"/>
  <c r="I631" i="3"/>
  <c r="H631" i="3"/>
  <c r="J631" i="3"/>
  <c r="K631" i="3"/>
  <c r="J374" i="3"/>
  <c r="I374" i="3"/>
  <c r="K374" i="3"/>
  <c r="F374" i="3"/>
  <c r="H374" i="3"/>
  <c r="F931" i="3"/>
  <c r="I931" i="3"/>
  <c r="K931" i="3"/>
  <c r="J931" i="3"/>
  <c r="H931" i="3"/>
  <c r="I771" i="3"/>
  <c r="K771" i="3"/>
  <c r="F771" i="3"/>
  <c r="H771" i="3"/>
  <c r="J771" i="3"/>
  <c r="I260" i="3"/>
  <c r="K260" i="3"/>
  <c r="H260" i="3"/>
  <c r="F260" i="3"/>
  <c r="J260" i="3"/>
  <c r="J670" i="3"/>
  <c r="K670" i="3"/>
  <c r="F670" i="3"/>
  <c r="H670" i="3"/>
  <c r="I670" i="3"/>
  <c r="F961" i="3"/>
  <c r="I961" i="3"/>
  <c r="H961" i="3"/>
  <c r="K961" i="3"/>
  <c r="J961" i="3"/>
  <c r="K759" i="3"/>
  <c r="I759" i="3"/>
  <c r="J759" i="3"/>
  <c r="F759" i="3"/>
  <c r="H759" i="3"/>
  <c r="K818" i="3"/>
  <c r="H818" i="3"/>
  <c r="J818" i="3"/>
  <c r="F818" i="3"/>
  <c r="I818" i="3"/>
  <c r="H387" i="3"/>
  <c r="K387" i="3"/>
  <c r="F387" i="3"/>
  <c r="J387" i="3"/>
  <c r="I387" i="3"/>
  <c r="H480" i="3"/>
  <c r="F480" i="3"/>
  <c r="I480" i="3"/>
  <c r="J480" i="3"/>
  <c r="K480" i="3"/>
  <c r="J809" i="8"/>
  <c r="K809" i="8"/>
  <c r="J503" i="3"/>
  <c r="H503" i="3"/>
  <c r="F503" i="3"/>
  <c r="K503" i="3"/>
  <c r="I503" i="3"/>
  <c r="F671" i="3"/>
  <c r="I671" i="3"/>
  <c r="K671" i="3"/>
  <c r="J671" i="3"/>
  <c r="H671" i="3"/>
  <c r="K800" i="8"/>
  <c r="J800" i="8"/>
  <c r="J905" i="3"/>
  <c r="F905" i="3"/>
  <c r="K905" i="3"/>
  <c r="I905" i="3"/>
  <c r="H905" i="3"/>
  <c r="I476" i="3"/>
  <c r="J476" i="3"/>
  <c r="F476" i="3"/>
  <c r="H476" i="3"/>
  <c r="K476" i="3"/>
  <c r="J788" i="8"/>
  <c r="K788" i="8"/>
  <c r="K877" i="8"/>
  <c r="J877" i="8"/>
  <c r="H517" i="3"/>
  <c r="I517" i="3"/>
  <c r="J517" i="3"/>
  <c r="K517" i="3"/>
  <c r="F517" i="3"/>
  <c r="J955" i="3"/>
  <c r="F955" i="3"/>
  <c r="I955" i="3"/>
  <c r="H955" i="3"/>
  <c r="K955" i="3"/>
  <c r="I542" i="3"/>
  <c r="K542" i="3"/>
  <c r="H542" i="3"/>
  <c r="F542" i="3"/>
  <c r="J542" i="3"/>
  <c r="K598" i="3"/>
  <c r="J598" i="3"/>
  <c r="I598" i="3"/>
  <c r="H598" i="3"/>
  <c r="F598" i="3"/>
  <c r="J922" i="3"/>
  <c r="K922" i="3"/>
  <c r="I922" i="3"/>
  <c r="H922" i="3"/>
  <c r="F922" i="3"/>
  <c r="F988" i="3"/>
  <c r="K988" i="3"/>
  <c r="J988" i="3"/>
  <c r="H988" i="3"/>
  <c r="I988" i="3"/>
  <c r="F635" i="3"/>
  <c r="I635" i="3"/>
  <c r="K635" i="3"/>
  <c r="J635" i="3"/>
  <c r="H635" i="3"/>
  <c r="K797" i="8"/>
  <c r="J797" i="8"/>
  <c r="I335" i="3"/>
  <c r="H335" i="3"/>
  <c r="J335" i="3"/>
  <c r="K335" i="3"/>
  <c r="F335" i="3"/>
  <c r="J352" i="3"/>
  <c r="F352" i="3"/>
  <c r="K352" i="3"/>
  <c r="H352" i="3"/>
  <c r="I352" i="3"/>
  <c r="J908" i="8"/>
  <c r="K908" i="8"/>
  <c r="H261" i="3"/>
  <c r="K261" i="3"/>
  <c r="J261" i="3"/>
  <c r="F261" i="3"/>
  <c r="I261" i="3"/>
  <c r="J371" i="3"/>
  <c r="K371" i="3"/>
  <c r="H371" i="3"/>
  <c r="F371" i="3"/>
  <c r="I371" i="3"/>
  <c r="K282" i="3"/>
  <c r="H282" i="3"/>
  <c r="F282" i="3"/>
  <c r="I282" i="3"/>
  <c r="J282" i="3"/>
  <c r="F529" i="3"/>
  <c r="K529" i="3"/>
  <c r="H529" i="3"/>
  <c r="I529" i="3"/>
  <c r="J529" i="3"/>
  <c r="F949" i="3"/>
  <c r="K949" i="3"/>
  <c r="J949" i="3"/>
  <c r="H949" i="3"/>
  <c r="I949" i="3"/>
  <c r="I286" i="3"/>
  <c r="K286" i="3"/>
  <c r="H286" i="3"/>
  <c r="F286" i="3"/>
  <c r="J286" i="3"/>
  <c r="K783" i="3"/>
  <c r="H783" i="3"/>
  <c r="F783" i="3"/>
  <c r="I783" i="3"/>
  <c r="J783" i="3"/>
  <c r="J815" i="8"/>
  <c r="K815" i="8"/>
  <c r="I451" i="3"/>
  <c r="J451" i="3"/>
  <c r="K451" i="3"/>
  <c r="F451" i="3"/>
  <c r="H451" i="3"/>
  <c r="K520" i="3"/>
  <c r="J520" i="3"/>
  <c r="F520" i="3"/>
  <c r="I520" i="3"/>
  <c r="H520" i="3"/>
  <c r="J993" i="3"/>
  <c r="K993" i="3"/>
  <c r="F993" i="3"/>
  <c r="H993" i="3"/>
  <c r="I993" i="3"/>
  <c r="H650" i="3"/>
  <c r="J650" i="3"/>
  <c r="F650" i="3"/>
  <c r="I650" i="3"/>
  <c r="K650" i="3"/>
  <c r="K920" i="3"/>
  <c r="F920" i="3"/>
  <c r="I920" i="3"/>
  <c r="H920" i="3"/>
  <c r="J920" i="3"/>
  <c r="K695" i="3"/>
  <c r="I695" i="3"/>
  <c r="J695" i="3"/>
  <c r="F695" i="3"/>
  <c r="H695" i="3"/>
  <c r="H772" i="3"/>
  <c r="K772" i="3"/>
  <c r="F772" i="3"/>
  <c r="J772" i="3"/>
  <c r="I772" i="3"/>
  <c r="J891" i="8"/>
  <c r="K891" i="8"/>
  <c r="J717" i="8"/>
  <c r="K717" i="8"/>
  <c r="I584" i="3"/>
  <c r="F584" i="3"/>
  <c r="J584" i="3"/>
  <c r="K584" i="3"/>
  <c r="H584" i="3"/>
  <c r="K845" i="8"/>
  <c r="J845" i="8"/>
  <c r="K780" i="8"/>
  <c r="J780" i="8"/>
  <c r="J962" i="8"/>
  <c r="K962" i="8"/>
  <c r="F959" i="3"/>
  <c r="K959" i="3"/>
  <c r="H959" i="3"/>
  <c r="I959" i="3"/>
  <c r="J959" i="3"/>
  <c r="I481" i="3"/>
  <c r="H481" i="3"/>
  <c r="K481" i="3"/>
  <c r="J481" i="3"/>
  <c r="F481" i="3"/>
  <c r="K696" i="8"/>
  <c r="J696" i="8"/>
  <c r="K883" i="3"/>
  <c r="H883" i="3"/>
  <c r="J883" i="3"/>
  <c r="F883" i="3"/>
  <c r="I883" i="3"/>
  <c r="H456" i="3"/>
  <c r="J456" i="3"/>
  <c r="I456" i="3"/>
  <c r="F456" i="3"/>
  <c r="K456" i="3"/>
  <c r="K833" i="8"/>
  <c r="J833" i="8"/>
  <c r="K902" i="8"/>
  <c r="J902" i="8"/>
  <c r="I680" i="3"/>
  <c r="H680" i="3"/>
  <c r="F680" i="3"/>
  <c r="J680" i="3"/>
  <c r="K680" i="3"/>
  <c r="I896" i="3"/>
  <c r="F896" i="3"/>
  <c r="J896" i="3"/>
  <c r="H896" i="3"/>
  <c r="K896" i="3"/>
  <c r="J954" i="8"/>
  <c r="K954" i="8"/>
  <c r="K642" i="3"/>
  <c r="J642" i="3"/>
  <c r="I642" i="3"/>
  <c r="F642" i="3"/>
  <c r="H642" i="3"/>
  <c r="I636" i="3"/>
  <c r="K636" i="3"/>
  <c r="H636" i="3"/>
  <c r="F636" i="3"/>
  <c r="J636" i="3"/>
  <c r="K539" i="3"/>
  <c r="J539" i="3"/>
  <c r="I539" i="3"/>
  <c r="H539" i="3"/>
  <c r="F539" i="3"/>
  <c r="H462" i="3"/>
  <c r="J462" i="3"/>
  <c r="I462" i="3"/>
  <c r="F462" i="3"/>
  <c r="K462" i="3"/>
  <c r="F885" i="3"/>
  <c r="I885" i="3"/>
  <c r="J885" i="3"/>
  <c r="H885" i="3"/>
  <c r="K885" i="3"/>
  <c r="I639" i="3"/>
  <c r="J639" i="3"/>
  <c r="K639" i="3"/>
  <c r="H639" i="3"/>
  <c r="F639" i="3"/>
  <c r="K778" i="8"/>
  <c r="J778" i="8"/>
  <c r="I729" i="3"/>
  <c r="F729" i="3"/>
  <c r="J729" i="3"/>
  <c r="H729" i="3"/>
  <c r="K729" i="3"/>
  <c r="F665" i="3"/>
  <c r="H665" i="3"/>
  <c r="K665" i="3"/>
  <c r="I665" i="3"/>
  <c r="J665" i="3"/>
  <c r="K306" i="3"/>
  <c r="I306" i="3"/>
  <c r="J306" i="3"/>
  <c r="F306" i="3"/>
  <c r="H306" i="3"/>
  <c r="K618" i="3"/>
  <c r="J618" i="3"/>
  <c r="I618" i="3"/>
  <c r="H618" i="3"/>
  <c r="F618" i="3"/>
  <c r="I548" i="3"/>
  <c r="H548" i="3"/>
  <c r="J548" i="3"/>
  <c r="F548" i="3"/>
  <c r="K548" i="3"/>
  <c r="J483" i="3"/>
  <c r="I483" i="3"/>
  <c r="F483" i="3"/>
  <c r="H483" i="3"/>
  <c r="K483" i="3"/>
  <c r="I320" i="3"/>
  <c r="H320" i="3"/>
  <c r="F320" i="3"/>
  <c r="K320" i="3"/>
  <c r="J320" i="3"/>
  <c r="K442" i="3"/>
  <c r="H442" i="3"/>
  <c r="J442" i="3"/>
  <c r="F442" i="3"/>
  <c r="I442" i="3"/>
  <c r="H622" i="3"/>
  <c r="F622" i="3"/>
  <c r="K622" i="3"/>
  <c r="J622" i="3"/>
  <c r="I622" i="3"/>
  <c r="J324" i="3"/>
  <c r="F324" i="3"/>
  <c r="H324" i="3"/>
  <c r="I324" i="3"/>
  <c r="K324" i="3"/>
  <c r="K284" i="3"/>
  <c r="I284" i="3"/>
  <c r="H284" i="3"/>
  <c r="J284" i="3"/>
  <c r="F284" i="3"/>
  <c r="I690" i="3"/>
  <c r="F690" i="3"/>
  <c r="H690" i="3"/>
  <c r="K690" i="3"/>
  <c r="J690" i="3"/>
  <c r="I865" i="3"/>
  <c r="J865" i="3"/>
  <c r="K865" i="3"/>
  <c r="H865" i="3"/>
  <c r="F865" i="3"/>
  <c r="K774" i="8"/>
  <c r="J774" i="8"/>
  <c r="F852" i="3"/>
  <c r="H852" i="3"/>
  <c r="K852" i="3"/>
  <c r="J852" i="3"/>
  <c r="I852" i="3"/>
  <c r="K753" i="3"/>
  <c r="I753" i="3"/>
  <c r="F753" i="3"/>
  <c r="J753" i="3"/>
  <c r="H753" i="3"/>
  <c r="K768" i="3"/>
  <c r="J768" i="3"/>
  <c r="I768" i="3"/>
  <c r="F768" i="3"/>
  <c r="H768" i="3"/>
  <c r="J776" i="8"/>
  <c r="K776" i="8"/>
  <c r="K794" i="3"/>
  <c r="F794" i="3"/>
  <c r="J794" i="3"/>
  <c r="I794" i="3"/>
  <c r="H794" i="3"/>
  <c r="H927" i="3"/>
  <c r="I927" i="3"/>
  <c r="F927" i="3"/>
  <c r="K927" i="3"/>
  <c r="J927" i="3"/>
  <c r="H950" i="3"/>
  <c r="F950" i="3"/>
  <c r="K950" i="3"/>
  <c r="I950" i="3"/>
  <c r="J950" i="3"/>
  <c r="K904" i="8"/>
  <c r="J904" i="8"/>
  <c r="F505" i="3"/>
  <c r="I505" i="3"/>
  <c r="H505" i="3"/>
  <c r="K505" i="3"/>
  <c r="J505" i="3"/>
  <c r="F419" i="3"/>
  <c r="I419" i="3"/>
  <c r="J419" i="3"/>
  <c r="K419" i="3"/>
  <c r="H419" i="3"/>
  <c r="K370" i="3"/>
  <c r="I370" i="3"/>
  <c r="H370" i="3"/>
  <c r="J370" i="3"/>
  <c r="F370" i="3"/>
  <c r="K956" i="8"/>
  <c r="J956" i="8"/>
  <c r="J732" i="8"/>
  <c r="K732" i="8"/>
  <c r="F380" i="3"/>
  <c r="J380" i="3"/>
  <c r="I380" i="3"/>
  <c r="H380" i="3"/>
  <c r="K380" i="3"/>
  <c r="K271" i="3"/>
  <c r="J271" i="3"/>
  <c r="F271" i="3"/>
  <c r="I271" i="3"/>
  <c r="H271" i="3"/>
  <c r="H969" i="3"/>
  <c r="I969" i="3"/>
  <c r="F969" i="3"/>
  <c r="K969" i="3"/>
  <c r="J969" i="3"/>
  <c r="H428" i="3"/>
  <c r="J428" i="3"/>
  <c r="K428" i="3"/>
  <c r="F428" i="3"/>
  <c r="I428" i="3"/>
  <c r="F467" i="3"/>
  <c r="J467" i="3"/>
  <c r="I467" i="3"/>
  <c r="H467" i="3"/>
  <c r="K467" i="3"/>
  <c r="K789" i="8"/>
  <c r="J789" i="8"/>
  <c r="K921" i="8"/>
  <c r="J921" i="8"/>
  <c r="J985" i="3"/>
  <c r="F985" i="3"/>
  <c r="K985" i="3"/>
  <c r="I985" i="3"/>
  <c r="H985" i="3"/>
  <c r="K667" i="3"/>
  <c r="H667" i="3"/>
  <c r="I667" i="3"/>
  <c r="J667" i="3"/>
  <c r="F667" i="3"/>
  <c r="H469" i="3"/>
  <c r="K469" i="3"/>
  <c r="I469" i="3"/>
  <c r="F469" i="3"/>
  <c r="J469" i="3"/>
  <c r="F643" i="3"/>
  <c r="K643" i="3"/>
  <c r="I643" i="3"/>
  <c r="H643" i="3"/>
  <c r="J643" i="3"/>
  <c r="F861" i="3"/>
  <c r="K861" i="3"/>
  <c r="H861" i="3"/>
  <c r="I861" i="3"/>
  <c r="J861" i="3"/>
  <c r="J942" i="3"/>
  <c r="F942" i="3"/>
  <c r="K942" i="3"/>
  <c r="H942" i="3"/>
  <c r="I942" i="3"/>
  <c r="F537" i="3"/>
  <c r="J537" i="3"/>
  <c r="I537" i="3"/>
  <c r="K537" i="3"/>
  <c r="H537" i="3"/>
  <c r="J859" i="8"/>
  <c r="K859" i="8"/>
  <c r="J831" i="8"/>
  <c r="K831" i="8"/>
  <c r="J768" i="8"/>
  <c r="K768" i="8"/>
  <c r="K704" i="8"/>
  <c r="J704" i="8"/>
  <c r="K703" i="8"/>
  <c r="J703" i="8"/>
  <c r="K893" i="8"/>
  <c r="J893" i="8"/>
  <c r="K802" i="8"/>
  <c r="J802" i="8"/>
  <c r="J741" i="8"/>
  <c r="K741" i="8"/>
  <c r="J827" i="8"/>
  <c r="K827" i="8"/>
  <c r="J873" i="8"/>
  <c r="K873" i="8"/>
  <c r="K771" i="8"/>
  <c r="J771" i="8"/>
  <c r="J733" i="8"/>
  <c r="K733" i="8"/>
  <c r="K960" i="8"/>
  <c r="J960" i="8"/>
  <c r="K707" i="8"/>
  <c r="J707" i="8"/>
  <c r="K454" i="3"/>
  <c r="F454" i="3"/>
  <c r="J454" i="3"/>
  <c r="I454" i="3"/>
  <c r="H454" i="3"/>
  <c r="K823" i="3"/>
  <c r="I823" i="3"/>
  <c r="J823" i="3"/>
  <c r="H823" i="3"/>
  <c r="F823" i="3"/>
  <c r="J827" i="3"/>
  <c r="H827" i="3"/>
  <c r="K827" i="3"/>
  <c r="F827" i="3"/>
  <c r="I827" i="3"/>
  <c r="J910" i="8"/>
  <c r="K910" i="8"/>
  <c r="K978" i="8"/>
  <c r="J978" i="8"/>
  <c r="J996" i="8"/>
  <c r="K996" i="8"/>
  <c r="K739" i="8"/>
  <c r="J739" i="8"/>
  <c r="K751" i="8"/>
  <c r="J751" i="8"/>
  <c r="J983" i="8"/>
  <c r="K983" i="8"/>
  <c r="J887" i="8"/>
  <c r="K887" i="8"/>
  <c r="K750" i="8"/>
  <c r="J750" i="8"/>
  <c r="I982" i="3"/>
  <c r="H982" i="3"/>
  <c r="K982" i="3"/>
  <c r="F982" i="3"/>
  <c r="J982" i="3"/>
  <c r="F588" i="3"/>
  <c r="J588" i="3"/>
  <c r="I588" i="3"/>
  <c r="K588" i="3"/>
  <c r="H588" i="3"/>
  <c r="J852" i="8"/>
  <c r="K852" i="8"/>
  <c r="J839" i="8"/>
  <c r="K839" i="8"/>
  <c r="J950" i="8"/>
  <c r="K950" i="8"/>
  <c r="K819" i="8"/>
  <c r="J819" i="8"/>
  <c r="J847" i="8"/>
  <c r="K847" i="8"/>
  <c r="J752" i="8"/>
  <c r="K752" i="8"/>
  <c r="K917" i="8"/>
  <c r="J917" i="8"/>
  <c r="J979" i="8"/>
  <c r="K979" i="8"/>
  <c r="K705" i="8"/>
  <c r="J705" i="8"/>
  <c r="K714" i="8"/>
  <c r="J714" i="8"/>
  <c r="J808" i="8"/>
  <c r="K808" i="8"/>
  <c r="J812" i="8"/>
  <c r="K812" i="8"/>
  <c r="J915" i="8"/>
  <c r="K915" i="8"/>
  <c r="J726" i="8"/>
  <c r="K726" i="8"/>
  <c r="J810" i="8"/>
  <c r="K810" i="8"/>
  <c r="J730" i="8"/>
  <c r="K730" i="8"/>
  <c r="J858" i="8"/>
  <c r="K858" i="8"/>
  <c r="K3" i="8"/>
  <c r="J3" i="8"/>
  <c r="K813" i="8"/>
  <c r="J813" i="8"/>
  <c r="K932" i="8"/>
  <c r="J932" i="8"/>
  <c r="J993" i="8"/>
  <c r="K993" i="8"/>
  <c r="J958" i="8"/>
  <c r="K958" i="8"/>
  <c r="J941" i="8"/>
  <c r="K941" i="8"/>
  <c r="K761" i="8"/>
  <c r="J761" i="8"/>
  <c r="K966" i="8"/>
  <c r="J966" i="8"/>
  <c r="J790" i="8"/>
  <c r="K790" i="8"/>
  <c r="K735" i="8"/>
  <c r="J735" i="8"/>
  <c r="K974" i="8"/>
  <c r="J974" i="8"/>
  <c r="J828" i="8"/>
  <c r="K828" i="8"/>
  <c r="J846" i="8"/>
  <c r="K846" i="8"/>
  <c r="J747" i="8"/>
  <c r="K747" i="8"/>
  <c r="K931" i="8"/>
  <c r="J931" i="8"/>
  <c r="J995" i="8"/>
  <c r="K995" i="8"/>
  <c r="K698" i="8"/>
  <c r="J698" i="8"/>
  <c r="K970" i="8"/>
  <c r="J970" i="8"/>
  <c r="K773" i="8"/>
  <c r="J773" i="8"/>
  <c r="J876" i="8"/>
  <c r="K876" i="8"/>
  <c r="J920" i="8"/>
  <c r="K920" i="8"/>
  <c r="J905" i="8"/>
  <c r="K905" i="8"/>
  <c r="K692" i="8"/>
  <c r="J692" i="8"/>
  <c r="J765" i="8"/>
  <c r="K765" i="8"/>
  <c r="J963" i="8"/>
  <c r="K963" i="8"/>
  <c r="K1001" i="8"/>
  <c r="J1001" i="8"/>
  <c r="K701" i="8"/>
  <c r="J701" i="8"/>
  <c r="K994" i="8"/>
  <c r="J994" i="8"/>
  <c r="K866" i="8"/>
  <c r="J866" i="8"/>
  <c r="K755" i="8"/>
  <c r="J755" i="8"/>
  <c r="F717" i="3"/>
  <c r="H717" i="3"/>
  <c r="K717" i="3"/>
  <c r="I717" i="3"/>
  <c r="J717" i="3"/>
  <c r="K791" i="8"/>
  <c r="J791" i="8"/>
  <c r="H713" i="3"/>
  <c r="I713" i="3"/>
  <c r="J713" i="3"/>
  <c r="K713" i="3"/>
  <c r="F713" i="3"/>
  <c r="J928" i="8"/>
  <c r="K928" i="8"/>
  <c r="K748" i="8"/>
  <c r="J748" i="8"/>
  <c r="K926" i="8"/>
  <c r="J926" i="8"/>
  <c r="K913" i="8"/>
  <c r="J913" i="8"/>
  <c r="K777" i="8"/>
  <c r="J777" i="8"/>
  <c r="J783" i="8"/>
  <c r="K783" i="8"/>
  <c r="J1002" i="8"/>
  <c r="K1002" i="8"/>
  <c r="K850" i="8"/>
  <c r="J850" i="8"/>
  <c r="K899" i="8"/>
  <c r="J899" i="8"/>
  <c r="K706" i="8"/>
  <c r="J706" i="8"/>
  <c r="J753" i="8"/>
  <c r="K753" i="8"/>
  <c r="J838" i="8"/>
  <c r="K838" i="8"/>
  <c r="J897" i="8"/>
  <c r="K897" i="8"/>
  <c r="K712" i="8"/>
  <c r="J712" i="8"/>
  <c r="J982" i="8"/>
  <c r="K982" i="8"/>
  <c r="J911" i="8"/>
  <c r="K911" i="8"/>
  <c r="K892" i="8"/>
  <c r="J892" i="8"/>
  <c r="I453" i="3"/>
  <c r="H453" i="3"/>
  <c r="K453" i="3"/>
  <c r="J453" i="3"/>
  <c r="F453" i="3"/>
  <c r="K940" i="8"/>
  <c r="J940" i="8"/>
  <c r="J938" i="8"/>
  <c r="K938" i="8"/>
  <c r="J918" i="8"/>
  <c r="K918" i="8"/>
  <c r="K779" i="8"/>
  <c r="J779" i="8"/>
  <c r="J782" i="8"/>
  <c r="K782" i="8"/>
  <c r="J965" i="8"/>
  <c r="K965" i="8"/>
  <c r="J745" i="8"/>
  <c r="K745" i="8"/>
  <c r="J929" i="3"/>
  <c r="H929" i="3"/>
  <c r="F929" i="3"/>
  <c r="K929" i="3"/>
  <c r="I929" i="3"/>
  <c r="K836" i="8"/>
  <c r="J836" i="8"/>
  <c r="J867" i="8"/>
  <c r="K867" i="8"/>
  <c r="K830" i="8"/>
  <c r="J830" i="8"/>
  <c r="K811" i="8"/>
  <c r="J811" i="8"/>
  <c r="J818" i="8"/>
  <c r="K818" i="8"/>
  <c r="J997" i="8"/>
  <c r="K997" i="8"/>
  <c r="J934" i="8"/>
  <c r="K934" i="8"/>
  <c r="K729" i="8"/>
  <c r="J729" i="8"/>
  <c r="K919" i="8"/>
  <c r="J919" i="8"/>
  <c r="K814" i="8"/>
  <c r="J814" i="8"/>
  <c r="K804" i="8"/>
  <c r="J804" i="8"/>
  <c r="K869" i="8"/>
  <c r="J869" i="8"/>
  <c r="K798" i="8"/>
  <c r="J798" i="8"/>
  <c r="K925" i="8"/>
  <c r="J925" i="8"/>
  <c r="J990" i="8"/>
  <c r="K990" i="8"/>
  <c r="K951" i="8"/>
  <c r="J951" i="8"/>
  <c r="J906" i="8"/>
  <c r="K906" i="8"/>
  <c r="K697" i="8"/>
  <c r="J697" i="8"/>
  <c r="J992" i="8"/>
  <c r="K992" i="8"/>
  <c r="J909" i="8"/>
  <c r="K909" i="8"/>
  <c r="K652" i="3"/>
  <c r="H652" i="3"/>
  <c r="F652" i="3"/>
  <c r="I652" i="3"/>
  <c r="J652" i="3"/>
  <c r="F457" i="3"/>
  <c r="K457" i="3"/>
  <c r="J457" i="3"/>
  <c r="I457" i="3"/>
  <c r="H457" i="3"/>
  <c r="J949" i="8"/>
  <c r="K949" i="8"/>
  <c r="J715" i="8"/>
  <c r="K715" i="8"/>
  <c r="K946" i="8"/>
  <c r="J946" i="8"/>
  <c r="J666" i="3"/>
  <c r="K666" i="3"/>
  <c r="H666" i="3"/>
  <c r="I666" i="3"/>
  <c r="F666" i="3"/>
  <c r="K817" i="8"/>
  <c r="J817" i="8"/>
  <c r="J738" i="8"/>
  <c r="K738" i="8"/>
  <c r="J822" i="8"/>
  <c r="K822" i="8"/>
  <c r="K980" i="8"/>
  <c r="J980" i="8"/>
  <c r="J781" i="8"/>
  <c r="K781" i="8"/>
  <c r="F803" i="3"/>
  <c r="H803" i="3"/>
  <c r="K803" i="3"/>
  <c r="I803" i="3"/>
  <c r="J803" i="3"/>
  <c r="J763" i="8"/>
  <c r="K763" i="8"/>
  <c r="K952" i="8"/>
  <c r="J952" i="8"/>
  <c r="I682" i="3"/>
  <c r="J682" i="3"/>
  <c r="H682" i="3"/>
  <c r="F682" i="3"/>
  <c r="K682" i="3"/>
  <c r="J968" i="3"/>
  <c r="K968" i="3"/>
  <c r="F968" i="3"/>
  <c r="I968" i="3"/>
  <c r="H968" i="3"/>
  <c r="H965" i="3"/>
  <c r="I965" i="3"/>
  <c r="K965" i="3"/>
  <c r="F965" i="3"/>
  <c r="J965" i="3"/>
  <c r="I609" i="3"/>
  <c r="H609" i="3"/>
  <c r="J609" i="3"/>
  <c r="F609" i="3"/>
  <c r="K609" i="3"/>
  <c r="J821" i="8"/>
  <c r="K821" i="8"/>
  <c r="J879" i="8"/>
  <c r="K879" i="8"/>
  <c r="K832" i="8"/>
  <c r="J832" i="8"/>
  <c r="K856" i="8"/>
  <c r="J856" i="8"/>
  <c r="J843" i="8"/>
  <c r="K843" i="8"/>
  <c r="K881" i="8"/>
  <c r="J881" i="8"/>
  <c r="K740" i="8"/>
  <c r="J740" i="8"/>
  <c r="K724" i="8"/>
  <c r="J724" i="8"/>
  <c r="J975" i="8"/>
  <c r="K975" i="8"/>
  <c r="K723" i="8"/>
  <c r="J723" i="8"/>
  <c r="J986" i="8"/>
  <c r="K986" i="8"/>
  <c r="K544" i="3"/>
  <c r="F544" i="3"/>
  <c r="I544" i="3"/>
  <c r="J544" i="3"/>
  <c r="H544" i="3"/>
  <c r="J599" i="3"/>
  <c r="K599" i="3"/>
  <c r="I599" i="3"/>
  <c r="F599" i="3"/>
  <c r="H599" i="3"/>
  <c r="J807" i="8"/>
  <c r="K807" i="8"/>
  <c r="K702" i="8"/>
  <c r="J702" i="8"/>
  <c r="K863" i="8"/>
  <c r="J863" i="8"/>
  <c r="K943" i="8"/>
  <c r="J943" i="8"/>
  <c r="K914" i="8"/>
  <c r="J914" i="8"/>
  <c r="J884" i="8"/>
  <c r="K884" i="8"/>
  <c r="K694" i="8"/>
  <c r="J694" i="8"/>
  <c r="J895" i="8"/>
  <c r="K895" i="8"/>
  <c r="F479" i="3"/>
  <c r="K479" i="3"/>
  <c r="H479" i="3"/>
  <c r="I479" i="3"/>
  <c r="J479" i="3"/>
  <c r="J585" i="3"/>
  <c r="H585" i="3"/>
  <c r="F585" i="3"/>
  <c r="K585" i="3"/>
  <c r="I585" i="3"/>
  <c r="J936" i="3"/>
  <c r="H936" i="3"/>
  <c r="K936" i="3"/>
  <c r="I936" i="3"/>
  <c r="F936" i="3"/>
  <c r="K945" i="8"/>
  <c r="J945" i="8"/>
  <c r="J1000" i="8"/>
  <c r="K1000" i="8"/>
  <c r="J533" i="3"/>
  <c r="I533" i="3"/>
  <c r="F533" i="3"/>
  <c r="K533" i="3"/>
  <c r="H533" i="3"/>
  <c r="K801" i="3"/>
  <c r="J801" i="3"/>
  <c r="F801" i="3"/>
  <c r="I801" i="3"/>
  <c r="H801" i="3"/>
  <c r="J981" i="8"/>
  <c r="K981" i="8"/>
  <c r="J855" i="8"/>
  <c r="K855" i="8"/>
  <c r="K998" i="8"/>
  <c r="J998" i="8"/>
  <c r="J769" i="8"/>
  <c r="K769" i="8"/>
  <c r="J695" i="8"/>
  <c r="K695" i="8"/>
  <c r="J785" i="8"/>
  <c r="K785" i="8"/>
  <c r="K824" i="8"/>
  <c r="J824" i="8"/>
  <c r="J693" i="8"/>
  <c r="K693" i="8"/>
  <c r="J903" i="8"/>
  <c r="K903" i="8"/>
  <c r="J713" i="8"/>
  <c r="K713" i="8"/>
  <c r="J862" i="8"/>
  <c r="K862" i="8"/>
  <c r="J888" i="8"/>
  <c r="K888" i="8"/>
  <c r="J912" i="8"/>
  <c r="K912" i="8"/>
  <c r="K942" i="8"/>
  <c r="J942" i="8"/>
  <c r="J968" i="8"/>
  <c r="K968" i="8"/>
  <c r="K999" i="8"/>
  <c r="J999" i="8"/>
  <c r="K937" i="8"/>
  <c r="J937" i="8"/>
  <c r="J749" i="8"/>
  <c r="K749" i="8"/>
  <c r="J877" i="3"/>
  <c r="I877" i="3"/>
  <c r="K877" i="3"/>
  <c r="F877" i="3"/>
  <c r="H877" i="3"/>
  <c r="J878" i="8"/>
  <c r="K878" i="8"/>
  <c r="J955" i="8"/>
  <c r="K955" i="8"/>
  <c r="K864" i="8"/>
  <c r="J864" i="8"/>
  <c r="J708" i="8"/>
  <c r="K708" i="8"/>
  <c r="K923" i="8"/>
  <c r="J923" i="8"/>
  <c r="J967" i="8"/>
  <c r="K967" i="8"/>
  <c r="K868" i="8"/>
  <c r="J868" i="8"/>
  <c r="K759" i="8"/>
  <c r="J759" i="8"/>
  <c r="J947" i="8"/>
  <c r="K947" i="8"/>
  <c r="J769" i="3"/>
  <c r="K769" i="3"/>
  <c r="H769" i="3"/>
  <c r="I769" i="3"/>
  <c r="F769" i="3"/>
  <c r="J719" i="8"/>
  <c r="K719" i="8"/>
  <c r="I518" i="3"/>
  <c r="H518" i="3"/>
  <c r="J518" i="3"/>
  <c r="F518" i="3"/>
  <c r="K518" i="3"/>
  <c r="K612" i="3"/>
  <c r="F612" i="3"/>
  <c r="H612" i="3"/>
  <c r="I612" i="3"/>
  <c r="J612" i="3"/>
  <c r="J971" i="8"/>
  <c r="K971" i="8"/>
  <c r="J969" i="8"/>
  <c r="K969" i="8"/>
  <c r="J948" i="8"/>
  <c r="K948" i="8"/>
  <c r="J953" i="8"/>
  <c r="K953" i="8"/>
  <c r="J842" i="8"/>
  <c r="K842" i="8"/>
  <c r="J882" i="8"/>
  <c r="K882" i="8"/>
  <c r="J933" i="8"/>
  <c r="K933" i="8"/>
  <c r="J766" i="8"/>
  <c r="K766" i="8"/>
  <c r="K816" i="8"/>
  <c r="J816" i="8"/>
</calcChain>
</file>

<file path=xl/sharedStrings.xml><?xml version="1.0" encoding="utf-8"?>
<sst xmlns="http://schemas.openxmlformats.org/spreadsheetml/2006/main" count="602" uniqueCount="326">
  <si>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</si>
  <si>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</si>
  <si>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</si>
  <si>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</si>
  <si>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</si>
  <si>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</si>
  <si>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</si>
  <si>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</si>
  <si>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</si>
  <si>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</si>
  <si>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</si>
  <si>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</si>
  <si>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</si>
  <si>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</si>
  <si>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</si>
  <si>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</si>
  <si>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</si>
  <si>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</si>
  <si>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</si>
  <si>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</si>
  <si>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</si>
  <si>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</si>
  <si>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</si>
  <si>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</si>
  <si>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</si>
  <si>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</si>
  <si>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</si>
  <si>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</si>
  <si>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</si>
  <si>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</si>
  <si>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</si>
  <si>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</si>
  <si>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</si>
  <si>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</si>
  <si>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</si>
  <si>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</si>
  <si>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</si>
  <si>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</si>
  <si>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</si>
  <si>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</si>
  <si>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</si>
  <si>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</si>
  <si>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</si>
  <si>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</si>
  <si>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</si>
  <si>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</si>
  <si>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</si>
  <si>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</si>
  <si>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</si>
  <si>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</si>
  <si>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</si>
  <si>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</si>
  <si>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</si>
  <si>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</si>
  <si>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</si>
  <si>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</si>
  <si>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</si>
  <si>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</si>
  <si>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</si>
  <si>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</si>
  <si>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</si>
  <si>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</si>
  <si>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</si>
  <si>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</si>
  <si>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</si>
  <si>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</si>
  <si>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</si>
  <si>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</si>
  <si>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Liga Profesional</t>
  </si>
  <si>
    <t>Liga MX</t>
  </si>
  <si>
    <t>home</t>
  </si>
  <si>
    <t>away</t>
  </si>
  <si>
    <t>0-0</t>
  </si>
  <si>
    <t>New York City</t>
  </si>
  <si>
    <t>New England Revolution</t>
  </si>
  <si>
    <t>Philadelphia Union</t>
  </si>
  <si>
    <t>Toronto FC</t>
  </si>
  <si>
    <t>DC United</t>
  </si>
  <si>
    <t>Los Angeles FC</t>
  </si>
  <si>
    <t>Atlanta Utd</t>
  </si>
  <si>
    <t>MLS</t>
  </si>
  <si>
    <t>New York Red Bulls</t>
  </si>
  <si>
    <t>Colorado Rapids</t>
  </si>
  <si>
    <t>Super League</t>
  </si>
  <si>
    <t>Mioveni</t>
  </si>
  <si>
    <t>FC Arges</t>
  </si>
  <si>
    <t>U Craiova 1948</t>
  </si>
  <si>
    <t>Petrolul</t>
  </si>
  <si>
    <t>Sagan Tosu</t>
  </si>
  <si>
    <t>Avispa Fukuoka</t>
  </si>
  <si>
    <t>Kawasaki Frontale</t>
  </si>
  <si>
    <t>Gamba Osaka</t>
  </si>
  <si>
    <t>FC Rapid Bucuresti</t>
  </si>
  <si>
    <t>UTA Arad</t>
  </si>
  <si>
    <t>Los Angeles Galaxy</t>
  </si>
  <si>
    <t>Seattle Sounders</t>
  </si>
  <si>
    <t>Stromsgodset</t>
  </si>
  <si>
    <t>Tromso</t>
  </si>
  <si>
    <t>FC Hermannstadt</t>
  </si>
  <si>
    <t>Chindia Targoviste</t>
  </si>
  <si>
    <t>Univ. Craiova</t>
  </si>
  <si>
    <t>FC Botosani</t>
  </si>
  <si>
    <t>CF Montreal</t>
  </si>
  <si>
    <t>Minnesota United</t>
  </si>
  <si>
    <t>Austin FC</t>
  </si>
  <si>
    <t>Houston Dynamo</t>
  </si>
  <si>
    <t>Real Salt Lake</t>
  </si>
  <si>
    <t>Columbus Crew</t>
  </si>
  <si>
    <t>Chicago Fire</t>
  </si>
  <si>
    <t>U. Cluj</t>
  </si>
  <si>
    <t>Sepsi Sf. Gheorghe</t>
  </si>
  <si>
    <t>Farul Constanta</t>
  </si>
  <si>
    <t>FC Voluntari</t>
  </si>
  <si>
    <t>Portland Timbers</t>
  </si>
  <si>
    <t>Nashville SC</t>
  </si>
  <si>
    <t>J1 League</t>
  </si>
  <si>
    <t>Ekstraklasa</t>
  </si>
  <si>
    <t>Liga 1</t>
  </si>
  <si>
    <t>Veikkausliiga</t>
  </si>
  <si>
    <t>Eliteserien</t>
  </si>
  <si>
    <t>Lechia Gdansk</t>
  </si>
  <si>
    <t>Pogon Szczecin</t>
  </si>
  <si>
    <t>Kristiansund</t>
  </si>
  <si>
    <t>Viking</t>
  </si>
  <si>
    <t>Rakow</t>
  </si>
  <si>
    <t>Lech Poznan</t>
  </si>
  <si>
    <t>02/09/2022</t>
  </si>
  <si>
    <t>FC Copenhagen</t>
  </si>
  <si>
    <t>Silkeborg</t>
  </si>
  <si>
    <t>Bohemians</t>
  </si>
  <si>
    <t>Shamrock Rovers</t>
  </si>
  <si>
    <t>Derry City</t>
  </si>
  <si>
    <t>UC Dublin</t>
  </si>
  <si>
    <t>Dundalk</t>
  </si>
  <si>
    <t>Shelbourne</t>
  </si>
  <si>
    <t>St. Patricks</t>
  </si>
  <si>
    <t>Finn Harps</t>
  </si>
  <si>
    <t>Hokkaido Consadole Sapporo</t>
  </si>
  <si>
    <t>Cerezo Osaka</t>
  </si>
  <si>
    <t>Legia</t>
  </si>
  <si>
    <t>Radomiak Radom</t>
  </si>
  <si>
    <t>Aldosivi</t>
  </si>
  <si>
    <t>Sarmiento Junin</t>
  </si>
  <si>
    <t>Velez Sarsfield</t>
  </si>
  <si>
    <t>Newells Old Boys</t>
  </si>
  <si>
    <t>Racing Club</t>
  </si>
  <si>
    <t>Argentinos Jrs</t>
  </si>
  <si>
    <t>Austria Vienna</t>
  </si>
  <si>
    <t>A. Lustenau</t>
  </si>
  <si>
    <t>Salzburg</t>
  </si>
  <si>
    <t>Tirol</t>
  </si>
  <si>
    <t>Sturm Graz</t>
  </si>
  <si>
    <t>Hartberg</t>
  </si>
  <si>
    <t>Juventude</t>
  </si>
  <si>
    <t>Avai</t>
  </si>
  <si>
    <t>Athletico-PR</t>
  </si>
  <si>
    <t>Fluminense</t>
  </si>
  <si>
    <t>Bragantino</t>
  </si>
  <si>
    <t>Palmeiras</t>
  </si>
  <si>
    <t>Guangzhou City</t>
  </si>
  <si>
    <t>Tianjin Jinmen Tiger</t>
  </si>
  <si>
    <t>KuPS</t>
  </si>
  <si>
    <t>Ilves</t>
  </si>
  <si>
    <t>SJK</t>
  </si>
  <si>
    <t>VPS</t>
  </si>
  <si>
    <t>Sligo Rovers</t>
  </si>
  <si>
    <t>Drogheda</t>
  </si>
  <si>
    <t>Kashima Antlers</t>
  </si>
  <si>
    <t>Urawa Reds</t>
  </si>
  <si>
    <t>Iwata</t>
  </si>
  <si>
    <t>Kashiwa Reysol</t>
  </si>
  <si>
    <t>Sanfrecce Hiroshima</t>
  </si>
  <si>
    <t>Shimizu S-Pulse</t>
  </si>
  <si>
    <t>Nagoya Grampus</t>
  </si>
  <si>
    <t>FC Tokyo</t>
  </si>
  <si>
    <t>Yokohama F. Marinos</t>
  </si>
  <si>
    <t>Kyoto</t>
  </si>
  <si>
    <t>Vissel Kobe</t>
  </si>
  <si>
    <t>Shonan Bellmare</t>
  </si>
  <si>
    <t>Necaxa</t>
  </si>
  <si>
    <t>Club Leon</t>
  </si>
  <si>
    <t>Juarez</t>
  </si>
  <si>
    <t>Cruz Azul</t>
  </si>
  <si>
    <t>Pachuca</t>
  </si>
  <si>
    <t>Santos Laguna</t>
  </si>
  <si>
    <t>Bodo/Glimt</t>
  </si>
  <si>
    <t>Molde</t>
  </si>
  <si>
    <t>Stal Mielec</t>
  </si>
  <si>
    <t>Slask Wroclaw</t>
  </si>
  <si>
    <t>Warta Poznan</t>
  </si>
  <si>
    <t>Cracovia</t>
  </si>
  <si>
    <t>Orenburg</t>
  </si>
  <si>
    <t>Khimki</t>
  </si>
  <si>
    <t>Nizhny Novgorod</t>
  </si>
  <si>
    <t>Fakel Voronezh</t>
  </si>
  <si>
    <t>Krasnodar</t>
  </si>
  <si>
    <t>Sochi</t>
  </si>
  <si>
    <t>Dynamo Moscow</t>
  </si>
  <si>
    <t>Ural</t>
  </si>
  <si>
    <t>Sion</t>
  </si>
  <si>
    <t>Basel</t>
  </si>
  <si>
    <t>Zurich</t>
  </si>
  <si>
    <t>Lugano</t>
  </si>
  <si>
    <t>FC Dallas</t>
  </si>
  <si>
    <t>Gimnasia L.P.</t>
  </si>
  <si>
    <t>Independiente</t>
  </si>
  <si>
    <t>Platense</t>
  </si>
  <si>
    <t>Estudiantes L.P.</t>
  </si>
  <si>
    <t>Colon Santa FE</t>
  </si>
  <si>
    <t>Boca Juniors</t>
  </si>
  <si>
    <t>Altach</t>
  </si>
  <si>
    <t>Rapid Vienna</t>
  </si>
  <si>
    <t>Wolfsberger AC</t>
  </si>
  <si>
    <t>A. Klagenfurt</t>
  </si>
  <si>
    <t>LASK</t>
  </si>
  <si>
    <t>Ried</t>
  </si>
  <si>
    <t>America MG</t>
  </si>
  <si>
    <t>Coritiba</t>
  </si>
  <si>
    <t>Flamengo RJ</t>
  </si>
  <si>
    <t>Ceara</t>
  </si>
  <si>
    <t>Corinthians</t>
  </si>
  <si>
    <t>Internacional</t>
  </si>
  <si>
    <t>Fortaleza</t>
  </si>
  <si>
    <t>Botafogo RJ</t>
  </si>
  <si>
    <t>Atletico GO</t>
  </si>
  <si>
    <t>Atletico-MG</t>
  </si>
  <si>
    <t>Cuiaba</t>
  </si>
  <si>
    <t>Sao Paulo</t>
  </si>
  <si>
    <t>Lyngby</t>
  </si>
  <si>
    <t>Randers FC</t>
  </si>
  <si>
    <t>Odense</t>
  </si>
  <si>
    <t>Viborg</t>
  </si>
  <si>
    <t>Horsens</t>
  </si>
  <si>
    <t>Brondby</t>
  </si>
  <si>
    <t>Midtjylland</t>
  </si>
  <si>
    <t>Aalborg</t>
  </si>
  <si>
    <t>AC Oulu</t>
  </si>
  <si>
    <t>Lahti</t>
  </si>
  <si>
    <t>Mariehamn</t>
  </si>
  <si>
    <t>Inter Turku</t>
  </si>
  <si>
    <t>Atlas</t>
  </si>
  <si>
    <t>U.N.A.M.- Pumas</t>
  </si>
  <si>
    <t>Monterrey</t>
  </si>
  <si>
    <t>Mazatlan FC</t>
  </si>
  <si>
    <t>Club America</t>
  </si>
  <si>
    <t>U.A.N.L.- Tigres</t>
  </si>
  <si>
    <t>Toluca</t>
  </si>
  <si>
    <t>Guadalajara Chivas</t>
  </si>
  <si>
    <t>Haugesund</t>
  </si>
  <si>
    <t>Sandefjord</t>
  </si>
  <si>
    <t>Odd</t>
  </si>
  <si>
    <t>Jerv</t>
  </si>
  <si>
    <t>Rosenborg</t>
  </si>
  <si>
    <t>Sarpsborg 08</t>
  </si>
  <si>
    <t>Ham-Kam</t>
  </si>
  <si>
    <t>Aalesund</t>
  </si>
  <si>
    <t>Valerenga</t>
  </si>
  <si>
    <t>Lillestrom</t>
  </si>
  <si>
    <t>Zaglebie</t>
  </si>
  <si>
    <t>Jagiellonia</t>
  </si>
  <si>
    <t>Korona Kielce</t>
  </si>
  <si>
    <t>Widzew Lodz</t>
  </si>
  <si>
    <t>samara</t>
  </si>
  <si>
    <t>CSKA Moscow</t>
  </si>
  <si>
    <t>Lokomotiv Moscow</t>
  </si>
  <si>
    <t>Akhmat Grozny</t>
  </si>
  <si>
    <t>Spartak Moscow</t>
  </si>
  <si>
    <t>Zenit</t>
  </si>
  <si>
    <t>Hacken</t>
  </si>
  <si>
    <t>Degerfors</t>
  </si>
  <si>
    <t>Sirius</t>
  </si>
  <si>
    <t>Djurgarden</t>
  </si>
  <si>
    <t>AIK</t>
  </si>
  <si>
    <t>Sundsvall</t>
  </si>
  <si>
    <t>Elfsborg</t>
  </si>
  <si>
    <t>Malmo FF</t>
  </si>
  <si>
    <t>Luzern</t>
  </si>
  <si>
    <t>Servette</t>
  </si>
  <si>
    <t>Grasshoppers</t>
  </si>
  <si>
    <t>Winterthur</t>
  </si>
  <si>
    <t>St. Gallen</t>
  </si>
  <si>
    <t>Young Boys</t>
  </si>
  <si>
    <t>FC Cincinnati</t>
  </si>
  <si>
    <t>Charlotte</t>
  </si>
  <si>
    <t>River Plate</t>
  </si>
  <si>
    <t>Barracas Central</t>
  </si>
  <si>
    <t>Defensa y Justicia</t>
  </si>
  <si>
    <t>San Lorenzo</t>
  </si>
  <si>
    <t>Godoy Cruz</t>
  </si>
  <si>
    <t>Arsenal Sarandi</t>
  </si>
  <si>
    <t>Aarhus</t>
  </si>
  <si>
    <t>Nordsjaelland</t>
  </si>
  <si>
    <t>HJK</t>
  </si>
  <si>
    <t>HIFK</t>
  </si>
  <si>
    <t>Piast Gliwice</t>
  </si>
  <si>
    <t>Legnica</t>
  </si>
  <si>
    <t>Wisla Plock</t>
  </si>
  <si>
    <t>Gornik Z.</t>
  </si>
  <si>
    <t>Torpedo Moscow</t>
  </si>
  <si>
    <t>FK Rostov</t>
  </si>
  <si>
    <t>Kalmar</t>
  </si>
  <si>
    <t>Varberg</t>
  </si>
  <si>
    <t>Mjallby</t>
  </si>
  <si>
    <t>Goteborg</t>
  </si>
  <si>
    <t>Varnamo</t>
  </si>
  <si>
    <t>Helsingborg</t>
  </si>
  <si>
    <t>Norrkoping</t>
  </si>
  <si>
    <t>Hammarby</t>
  </si>
  <si>
    <t>Sporting Kansas City</t>
  </si>
  <si>
    <t>San Jose Earthquakes</t>
  </si>
  <si>
    <t>Vancouver Whitecaps</t>
  </si>
  <si>
    <t>Atl. Tucuman</t>
  </si>
  <si>
    <t>Banfield</t>
  </si>
  <si>
    <t>Santos</t>
  </si>
  <si>
    <t>Goias</t>
  </si>
  <si>
    <t>03/09/2022</t>
  </si>
  <si>
    <t>04/09/2022</t>
  </si>
  <si>
    <t>05/09/2022</t>
  </si>
  <si>
    <t>06/09/2022</t>
  </si>
  <si>
    <t>Superliga</t>
  </si>
  <si>
    <t>Premier Division</t>
  </si>
  <si>
    <t>Admiral Bundesliga</t>
  </si>
  <si>
    <t>Serie A</t>
  </si>
  <si>
    <t>Premier League</t>
  </si>
  <si>
    <t>Swiss</t>
  </si>
  <si>
    <t>Allsvenskan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</si>
</sst>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1.0326764395799635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32.552373765671</v>
      </c>
      <c r="I2" s="6">
        <f>IF('Log_working_3-way'!$D2="","",'True_Odds_Calculator_3-way'!O3/'True_Odds_Calculator_3-way'!B3-1)</f>
        <v>5.0603975114243243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3.1285487167840076E-2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1.0312606962851523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4.0996421394309603</v>
      </c>
      <c r="I3" s="6">
        <f>IF('Log_working_3-way'!$D3="","",'True_Odds_Calculator_3-way'!O4/'True_Odds_Calculator_3-way'!B4-1)</f>
        <v>6.0812386569559367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3.1542962052429235E-2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1.0592751653467734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66.165823144395944</v>
      </c>
      <c r="I4" s="6">
        <f>IF('Log_working_3-way'!$D4="","",'True_Odds_Calculator_3-way'!O5/'True_Odds_Calculator_3-way'!B5-1)</f>
        <v>0.71031125028169884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3.3925308935019327E-2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1.0298635886075505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28.32299670930815</v>
      </c>
      <c r="I5" s="6">
        <f>IF('Log_working_3-way'!$D5="","",'True_Odds_Calculator_3-way'!O6/'True_Odds_Calculator_3-way'!B6-1)</f>
        <v>6.707160825226131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2.955338870831814E-2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1.0411983534224223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44.990763299311588</v>
      </c>
      <c r="I6" s="6">
        <f>IF('Log_working_3-way'!$D6="","",'True_Odds_Calculator_3-way'!O7/'True_Odds_Calculator_3-way'!B7-1)</f>
        <v>3.3773463031599178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3.4173435525950868E-2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1.025193192795989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10.41963955824037</v>
      </c>
      <c r="I7" s="6">
        <f>IF('Log_working_3-way'!$D7="","",'True_Odds_Calculator_3-way'!O8/'True_Odds_Calculator_3-way'!B8-1)</f>
        <v>6.3487814522235135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2.7027093723702711E-2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1.0272181474205115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21.693085564115467</v>
      </c>
      <c r="I8" s="6">
        <f>IF('Log_working_3-way'!$D8="","",'True_Odds_Calculator_3-way'!O9/'True_Odds_Calculator_3-way'!B9-1)</f>
        <v>6.8925984637850632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2.8408739006565265E-2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1.0547159108000137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36.214979117281857</v>
      </c>
      <c r="I9" s="6">
        <f>IF('Log_working_3-way'!$D9="","",'True_Odds_Calculator_3-way'!O10/'True_Odds_Calculator_3-way'!B10-1)</f>
        <v>5.7747801984171785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4.9644549763033119E-2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1.0419457923385151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13.832306530481221</v>
      </c>
      <c r="I10" s="6">
        <f>IF('Log_working_3-way'!$D10="","",'True_Odds_Calculator_3-way'!O11/'True_Odds_Calculator_3-way'!B11-1)</f>
        <v>9.9217618713537075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4.501824906386398E-2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1.0303735163010876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12.38006203041423</v>
      </c>
      <c r="I11" s="6">
        <f>IF('Log_working_3-way'!$D11="","",'True_Odds_Calculator_3-way'!O12/'True_Odds_Calculator_3-way'!B12-1)</f>
        <v>8.7575678365613925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3.2850141040077219E-2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1.0328086630369955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19.718525704192704</v>
      </c>
      <c r="I12" s="6">
        <f>IF('Log_working_3-way'!$D12="","",'True_Odds_Calculator_3-way'!O13/'True_Odds_Calculator_3-way'!B13-1)</f>
        <v>8.1516547716432175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3.4507513399334E-2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1.0321438182755684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22.256993399650781</v>
      </c>
      <c r="I13" s="6">
        <f>IF('Log_working_3-way'!$D13="","",'True_Odds_Calculator_3-way'!O14/'True_Odds_Calculator_3-way'!B14-1)</f>
        <v>8.3929895606590286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3.3204039663632834E-2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1.0318617712535856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32.574104150063484</v>
      </c>
      <c r="I14" s="6">
        <f>IF('Log_working_3-way'!$D14="","",'True_Odds_Calculator_3-way'!O15/'True_Odds_Calculator_3-way'!B15-1)</f>
        <v>4.0346958034507638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3.061800159758099E-2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1.0654535882312457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69.618219972935151</v>
      </c>
      <c r="I15" s="6">
        <f>IF('Log_working_3-way'!$D15="","",'True_Odds_Calculator_3-way'!O16/'True_Odds_Calculator_3-way'!B16-1)</f>
        <v>0.33170889430215178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3.4454778534980468E-2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1.0370298546227077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42.653635122547122</v>
      </c>
      <c r="I16" s="6">
        <f>IF('Log_working_3-way'!$D16="","",'True_Odds_Calculator_3-way'!O17/'True_Odds_Calculator_3-way'!B17-1)</f>
        <v>3.2773919274577565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3.1827382849315189E-2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1.0331973233779537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19.519083467923696</v>
      </c>
      <c r="I17" s="6">
        <f>IF('Log_working_3-way'!$D17="","",'True_Odds_Calculator_3-way'!O18/'True_Odds_Calculator_3-way'!B18-1)</f>
        <v>8.091639894435799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3.4957638489611309E-2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1.032624453419595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6.542599572235444</v>
      </c>
      <c r="I18" s="6">
        <f>IF('Log_working_3-way'!$D18="","",'True_Odds_Calculator_3-way'!O19/'True_Odds_Calculator_3-way'!B19-1)</f>
        <v>7.6138537008330012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3.4458076191324682E-2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1.0299739869612425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8.5801185428748035</v>
      </c>
      <c r="I19" s="6">
        <f>IF('Log_working_3-way'!$D19="","",'True_Odds_Calculator_3-way'!O20/'True_Odds_Calculator_3-way'!B20-1)</f>
        <v>8.2858160964800955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3.2226197330968098E-2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0.81647014993243638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2.3966447325759845</v>
      </c>
      <c r="I20" s="6">
        <f>IF('Log_working_3-way'!$D20="","",'True_Odds_Calculator_3-way'!O21/'True_Odds_Calculator_3-way'!B21-1)</f>
        <v>5.5283652117330764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-0.20879284649776453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1.0369251461393942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44.505388008387769</v>
      </c>
      <c r="I21" s="6">
        <f>IF('Log_working_3-way'!$D21="","",'True_Odds_Calculator_3-way'!O22/'True_Odds_Calculator_3-way'!B22-1)</f>
        <v>3.2453425657236119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3.0935433378572297E-2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1.0286495820887385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23.526715611891127</v>
      </c>
      <c r="I22" s="6">
        <f>IF('Log_working_3-way'!$D22="","",'True_Odds_Calculator_3-way'!O23/'True_Odds_Calculator_3-way'!B23-1)</f>
        <v>5.6213721884156307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2.9566615366706239E-2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1.0438121353451013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31.817340450371411</v>
      </c>
      <c r="I23" s="6">
        <f>IF('Log_working_3-way'!$D23="","",'True_Odds_Calculator_3-way'!O24/'True_Odds_Calculator_3-way'!B24-1)</f>
        <v>5.2131308853363274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4.2088004438370463E-2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1.0261572458169521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11.585058504668647</v>
      </c>
      <c r="I24" s="6">
        <f>IF('Log_working_3-way'!$D24="","",'True_Odds_Calculator_3-way'!O25/'True_Odds_Calculator_3-way'!B25-1)</f>
        <v>6.5888990783278567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2.8146897520133551E-2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1.0269904342186669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6.8024618724950665</v>
      </c>
      <c r="I25" s="6">
        <f>IF('Log_working_3-way'!$D25="","",'True_Odds_Calculator_3-way'!O26/'True_Odds_Calculator_3-way'!B26-1)</f>
        <v>6.9823398122325555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2.8534666599843383E-2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1.0313109559382867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32.99568022762088</v>
      </c>
      <c r="I26" s="6">
        <f>IF('Log_working_3-way'!$D26="","",'True_Odds_Calculator_3-way'!O27/'True_Odds_Calculator_3-way'!B27-1)</f>
        <v>4.6376868804243268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2.9918490530167929E-2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1.0254782045091841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7.990944641745731</v>
      </c>
      <c r="I27" s="6">
        <f>IF('Log_working_3-way'!$D27="","",'True_Odds_Calculator_3-way'!O28/'True_Odds_Calculator_3-way'!B28-1)</f>
        <v>10.182865141823607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2.754980324399714E-2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1.0285841711695443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4.1610395325849696</v>
      </c>
      <c r="I28" s="6">
        <f>IF('Log_working_3-way'!$D28="","",'True_Odds_Calculator_3-way'!O29/'True_Odds_Calculator_3-way'!B29-1)</f>
        <v>5.4573331530952727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2.8687245847205833E-2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1.0258548541983419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9.5278747343797718</v>
      </c>
      <c r="I29" s="6">
        <f>IF('Log_working_3-way'!$D29="","",'True_Odds_Calculator_3-way'!O30/'True_Odds_Calculator_3-way'!B30-1)</f>
        <v>7.2218772939125966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2.7808308145779836E-2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1.0276199138874704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6.0611425724726331</v>
      </c>
      <c r="I30" s="6">
        <f>IF('Log_working_3-way'!$D30="","",'True_Odds_Calculator_3-way'!O31/'True_Odds_Calculator_3-way'!B31-1)</f>
        <v>6.6687186341505624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2.8909554901766832E-2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1.0303018824545422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4.0576277396470637</v>
      </c>
      <c r="I31" s="6">
        <f>IF('Log_working_3-way'!$D31="","",'True_Odds_Calculator_3-way'!O32/'True_Odds_Calculator_3-way'!B32-1)</f>
        <v>6.2432405870946521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3.0635075099481046E-2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1.0249433572558033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14.706187083121621</v>
      </c>
      <c r="I32" s="6">
        <f>IF('Log_working_3-way'!$D32="","",'True_Odds_Calculator_3-way'!O33/'True_Odds_Calculator_3-way'!B33-1)</f>
        <v>8.1069710306897456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2.6905641147701775E-2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1.0264412060269283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18.043021886157234</v>
      </c>
      <c r="I33" s="6">
        <f>IF('Log_working_3-way'!$D33="","",'True_Odds_Calculator_3-way'!O34/'True_Odds_Calculator_3-way'!B34-1)</f>
        <v>8.2653690925294026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2.8128161664144224E-2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1.0301212458385323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30.007670566608002</v>
      </c>
      <c r="I34" s="6">
        <f>IF('Log_working_3-way'!$D34="","",'True_Odds_Calculator_3-way'!O35/'True_Odds_Calculator_3-way'!B35-1)</f>
        <v>6.2519283285650671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2.9400384038410277E-2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1.0296032331295677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27.374954894432395</v>
      </c>
      <c r="I35" s="6">
        <f>IF('Log_working_3-way'!$D35="","",'True_Odds_Calculator_3-way'!O36/'True_Odds_Calculator_3-way'!B36-1)</f>
        <v>4.5847858764036191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2.972525262124992E-2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1.0257522759949778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10.650172522562601</v>
      </c>
      <c r="I36" s="6">
        <f>IF('Log_working_3-way'!$D36="","",'True_Odds_Calculator_3-way'!O37/'True_Odds_Calculator_3-way'!B37-1)</f>
        <v>6.8086980816550264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2.77132547278367E-2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1.0253980365305702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16.041907067514462</v>
      </c>
      <c r="I37" s="6">
        <f>IF('Log_working_3-way'!$D37="","",'True_Odds_Calculator_3-way'!O38/'True_Odds_Calculator_3-way'!B38-1)</f>
        <v>7.8850117615163597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2.7273311724050453E-2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1.0277014811319936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2.9334038054968259E-2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1.0439888307500766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4.5553181070075777E-2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1.0403046680643573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9.7944658393952384</v>
      </c>
      <c r="I42" s="6">
        <f>IF('Log_working_3-way'!$D42="","",'True_Odds_Calculator_3-way'!O41/'True_Odds_Calculator_3-way'!B41-1)</f>
        <v>10.39404585224211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4.3446145581520268E-2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1.0323893815291925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19.49964640307287</v>
      </c>
      <c r="I43" s="6">
        <f>IF('Log_working_3-way'!$D43="","",'True_Odds_Calculator_3-way'!O42/'True_Odds_Calculator_3-way'!B42-1)</f>
        <v>6.0624963269565804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3.410329100253584E-2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1.0558450705627036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14.091377377974236</v>
      </c>
      <c r="I44" s="6">
        <f>IF('Log_working_3-way'!$D44="","",'True_Odds_Calculator_3-way'!O43/'True_Odds_Calculator_3-way'!B43-1)</f>
        <v>7.6425419023607013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5.9444537705407363E-2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1.0315951274271309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12.16732326892043</v>
      </c>
      <c r="I45" s="6">
        <f>IF('Log_working_3-way'!$D45="","",'True_Odds_Calculator_3-way'!O44/'True_Odds_Calculator_3-way'!B44-1)</f>
        <v>6.0256783094629167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3.3802386008689123E-2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1.0410111095036243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36.335977416653705</v>
      </c>
      <c r="I46" s="6">
        <f>IF('Log_working_3-way'!$D46="","",'True_Odds_Calculator_3-way'!O45/'True_Odds_Calculator_3-way'!B45-1)</f>
        <v>4.3508551307847076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3.7383806982983936E-2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1.0305828637365926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10.040253555188245</v>
      </c>
      <c r="I47" s="6">
        <f>IF('Log_working_3-way'!$D47="","",'True_Odds_Calculator_3-way'!O46/'True_Odds_Calculator_3-way'!B46-1)</f>
        <v>5.9154312068644614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3.2567944332650089E-2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1.0317770502685411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19.098900754720852</v>
      </c>
      <c r="I48" s="6">
        <f>IF('Log_working_3-way'!$D48="","",'True_Odds_Calculator_3-way'!O47/'True_Odds_Calculator_3-way'!B47-1)</f>
        <v>5.0247711193572906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3.3418390187125002E-2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1.0273881844839916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23.455424669334299</v>
      </c>
      <c r="I49" s="6">
        <f>IF('Log_working_3-way'!$D49="","",'True_Odds_Calculator_3-way'!O48/'True_Odds_Calculator_3-way'!B48-1)</f>
        <v>5.1757682400412435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2.8261859055169758E-2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1.0301651442242463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26.089451141252553</v>
      </c>
      <c r="I50" s="6">
        <f>IF('Log_working_3-way'!$D50="","",'True_Odds_Calculator_3-way'!O49/'True_Odds_Calculator_3-way'!B49-1)</f>
        <v>5.3295130475120009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3.0555250504099796E-2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1.0305738912178475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12.540250061133657</v>
      </c>
      <c r="I51" s="6">
        <f>IF('Log_working_3-way'!$D51="","",'True_Odds_Calculator_3-way'!O50/'True_Odds_Calculator_3-way'!B50-1)</f>
        <v>8.801107789275525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3.3060399243183936E-2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1.0402871669614082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11.924911976438205</v>
      </c>
      <c r="I52" s="6">
        <f>IF('Log_working_3-way'!$D52="","",'True_Odds_Calculator_3-way'!O51/'True_Odds_Calculator_3-way'!B51-1)</f>
        <v>9.5692327717661119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4.3428562699094009E-2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1.0397904709414969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8.7555818842574311</v>
      </c>
      <c r="I53" s="6">
        <f>IF('Log_working_3-way'!$D53="","",'True_Odds_Calculator_3-way'!O52/'True_Odds_Calculator_3-way'!B52-1)</f>
        <v>9.138117661790762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4.269133863238439E-2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1.0269189636850733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6.7789870085884312</v>
      </c>
      <c r="I54" s="6">
        <f>IF('Log_working_3-way'!$D54="","",'True_Odds_Calculator_3-way'!O53/'True_Odds_Calculator_3-way'!B53-1)</f>
        <v>5.602179500314155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2.8136707270565608E-2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1.027720141791888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23.712221142889888</v>
      </c>
      <c r="I55" s="6">
        <f>IF('Log_working_3-way'!$D55="","",'True_Odds_Calculator_3-way'!O54/'True_Odds_Calculator_3-way'!B54-1)</f>
        <v>4.8470147254041391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2.8500396184609089E-2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1.0462056556136239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53.167593089424429</v>
      </c>
      <c r="I56" s="6">
        <f>IF('Log_working_3-way'!$D56="","",'True_Odds_Calculator_3-way'!O55/'True_Odds_Calculator_3-way'!B55-1)</f>
        <v>2.2270407248605841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3.4238125013755116E-2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1.036040961166188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29.687077635756062</v>
      </c>
      <c r="I57" s="6">
        <f>IF('Log_working_3-way'!$D57="","",'True_Odds_Calculator_3-way'!O56/'True_Odds_Calculator_3-way'!B56-1)</f>
        <v>6.4607267271682618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3.5269717282264912E-2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1.0494761040329841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49.043751216432284</v>
      </c>
      <c r="I58" s="6">
        <f>IF('Log_working_3-way'!$D58="","",'True_Odds_Calculator_3-way'!O57/'True_Odds_Calculator_3-way'!B57-1)</f>
        <v>3.0936142748085818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3.8693155283651359E-2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1.0315827317345365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17.58132995743042</v>
      </c>
      <c r="I59" s="6">
        <f>IF('Log_working_3-way'!$D59="","",'True_Odds_Calculator_3-way'!O58/'True_Odds_Calculator_3-way'!B58-1)</f>
        <v>9.1822804910931719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3.3542086173665053E-2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1.0370702779037035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30.080456905893108</v>
      </c>
      <c r="I60" s="6">
        <f>IF('Log_working_3-way'!$D60="","",'True_Odds_Calculator_3-way'!O59/'True_Odds_Calculator_3-way'!B59-1)</f>
        <v>7.1832249582822207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3.5783345714360371E-2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1.0364271944000041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3.5330225859301159</v>
      </c>
      <c r="I61" s="6">
        <f>IF('Log_working_3-way'!$D61="","",'True_Odds_Calculator_3-way'!O60/'True_Odds_Calculator_3-way'!B60-1)</f>
        <v>6.0675418030041479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3.6171036171036119E-2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1.0307335478443607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11.58263324575811</v>
      </c>
      <c r="I62" s="6">
        <f>IF('Log_working_3-way'!$D62="","",'True_Odds_Calculator_3-way'!O61/'True_Odds_Calculator_3-way'!B61-1)</f>
        <v>9.8717272455494598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3.328163682390417E-2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1.0365408781394172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11.13585377423709</v>
      </c>
      <c r="I63" s="6">
        <f>IF('Log_working_3-way'!$D63="","",'True_Odds_Calculator_3-way'!O62/'True_Odds_Calculator_3-way'!B62-1)</f>
        <v>6.3646381027931858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3.9016288306788605E-2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1.0358340943616624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12.885880867645108</v>
      </c>
      <c r="I64" s="6">
        <f>IF('Log_working_3-way'!$D64="","",'True_Odds_Calculator_3-way'!O63/'True_Odds_Calculator_3-way'!B63-1)</f>
        <v>7.1783257246433347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3.8489243243383875E-2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1.0371177427901426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11.453403283764381</v>
      </c>
      <c r="I65" s="6">
        <f>IF('Log_working_3-way'!$D65="","",'True_Odds_Calculator_3-way'!O64/'True_Odds_Calculator_3-way'!B64-1)</f>
        <v>7.5760643295383936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3.9899082215371529E-2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1.0504007910111812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39.080635715660215</v>
      </c>
      <c r="I66" s="6">
        <f>IF('Log_working_3-way'!$D66="","",'True_Odds_Calculator_3-way'!O65/'True_Odds_Calculator_3-way'!B65-1)</f>
        <v>3.7341816071146985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4.5143899774343632E-2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1.0256728401320538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19.234655642580933</v>
      </c>
      <c r="I67" s="6">
        <f>IF('Log_working_3-way'!$D67="","",'True_Odds_Calculator_3-way'!O66/'True_Odds_Calculator_3-way'!B66-1)</f>
        <v>5.4876490116917944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2.7097831379176984E-2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1.0265407291676223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10.455873898215085</v>
      </c>
      <c r="I68" s="6">
        <f>IF('Log_working_3-way'!$D68="","",'True_Odds_Calculator_3-way'!O67/'True_Odds_Calculator_3-way'!B67-1)</f>
        <v>6.5495995127889621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2.8526063352980247E-2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1.0282403718408413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24.604657154845729</v>
      </c>
      <c r="I69" s="6">
        <f>IF('Log_working_3-way'!$D69="","",'True_Odds_Calculator_3-way'!O68/'True_Odds_Calculator_3-way'!B68-1)</f>
        <v>6.3080659659448957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2.8923866165565748E-2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1.0381687055596904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44.611986491184524</v>
      </c>
      <c r="I70" s="6">
        <f>IF('Log_working_3-way'!$D70="","",'True_Odds_Calculator_3-way'!O69/'True_Odds_Calculator_3-way'!B69-1)</f>
        <v>3.8878174910318402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3.1695773093929347E-2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1.0275043471003142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24.559216480179927</v>
      </c>
      <c r="I71" s="6">
        <f>IF('Log_working_3-way'!$D71="","",'True_Odds_Calculator_3-way'!O70/'True_Odds_Calculator_3-way'!B70-1)</f>
        <v>6.2552868603036966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2.8175307141686812E-2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1.0254443630955465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11.632485565104197</v>
      </c>
      <c r="I72" s="6">
        <f>IF('Log_working_3-way'!$D72="","",'True_Odds_Calculator_3-way'!O71/'True_Odds_Calculator_3-way'!B71-1)</f>
        <v>8.5850439551924342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2.758891518627915E-2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1.0266675166587953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16.915172259697236</v>
      </c>
      <c r="I73" s="6">
        <f>IF('Log_working_3-way'!$D73="","",'True_Odds_Calculator_3-way'!O72/'True_Odds_Calculator_3-way'!B72-1)</f>
        <v>6.2210558160406828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2.8461499009835745E-2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1.0309693060657448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29.372079447983399</v>
      </c>
      <c r="I74" s="6">
        <f>IF('Log_working_3-way'!$D74="","",'True_Odds_Calculator_3-way'!O73/'True_Odds_Calculator_3-way'!B73-1)</f>
        <v>4.1665558707598178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3.0619858140680467E-2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1.0372988135500665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45.246189798549771</v>
      </c>
      <c r="I75" s="6">
        <f>IF('Log_working_3-way'!$D75="","",'True_Odds_Calculator_3-way'!O74/'True_Odds_Calculator_3-way'!B74-1)</f>
        <v>2.8583758214731079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3.1105870333352437E-2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1.0298504137889164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27.973390130136259</v>
      </c>
      <c r="I76" s="6">
        <f>IF('Log_working_3-way'!$D76="","",'True_Odds_Calculator_3-way'!O75/'True_Odds_Calculator_3-way'!B75-1)</f>
        <v>5.1563099954198881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2.9818737678918517E-2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1.0308876323839169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27.336961739282675</v>
      </c>
      <c r="I77" s="6">
        <f>IF('Log_working_3-way'!$D77="","",'True_Odds_Calculator_3-way'!O76/'True_Odds_Calculator_3-way'!B76-1)</f>
        <v>5.7162916587738906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3.0971162550109899E-2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1.0309386704726902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29.995074008213212</v>
      </c>
      <c r="I78" s="6">
        <f>IF('Log_working_3-way'!$D78="","",'True_Odds_Calculator_3-way'!O77/'True_Odds_Calculator_3-way'!B77-1)</f>
        <v>4.7206421057787713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3.040734723486116E-2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1.0272151210814049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22.080529086730884</v>
      </c>
      <c r="I79" s="6">
        <f>IF('Log_working_3-way'!$D79="","",'True_Odds_Calculator_3-way'!O78/'True_Odds_Calculator_3-way'!B78-1)</f>
        <v>6.0851660691735949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2.8345418589321048E-2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1.0369133344713179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18.870395249106988</v>
      </c>
      <c r="I80" s="6">
        <f>IF('Log_working_3-way'!$D80="","",'True_Odds_Calculator_3-way'!O79/'True_Odds_Calculator_3-way'!B79-1)</f>
        <v>7.2490286731007849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3.9019128024641692E-2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1.0400468491502335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3.291875121089161</v>
      </c>
      <c r="I81" s="6">
        <f>IF('Log_working_3-way'!$D81="","",'True_Odds_Calculator_3-way'!O80/'True_Odds_Calculator_3-way'!B80-1)</f>
        <v>6.4618511017863387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3.9578531708056808E-2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1.0455445907348448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35.224403964659466</v>
      </c>
      <c r="I82" s="6">
        <f>IF('Log_working_3-way'!$D82="","",'True_Odds_Calculator_3-way'!O81/'True_Odds_Calculator_3-way'!B81-1)</f>
        <v>4.4560441549718659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4.2431865267064106E-2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1.052081978010317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15.425249140217922</v>
      </c>
      <c r="I83" s="6">
        <f>IF('Log_working_3-way'!$D83="","",'True_Odds_Calculator_3-way'!O82/'True_Odds_Calculator_3-way'!B82-1)</f>
        <v>9.2730604751134411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5.54779393659941E-2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1.0422171273391159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9.0469759494360353</v>
      </c>
      <c r="I84" s="6">
        <f>IF('Log_working_3-way'!$D84="","",'True_Odds_Calculator_3-way'!O83/'True_Odds_Calculator_3-way'!B83-1)</f>
        <v>6.1222988560914562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4.4534652775495953E-2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1.0419959362690623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17.066743335232061</v>
      </c>
      <c r="I85" s="6">
        <f>IF('Log_working_3-way'!$D85="","",'True_Odds_Calculator_3-way'!O84/'True_Odds_Calculator_3-way'!B84-1)</f>
        <v>6.8233426413900835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4.4550365059324637E-2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1.0446388905685509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5.9181706070002065</v>
      </c>
      <c r="I86" s="6">
        <f>IF('Log_working_3-way'!$D86="","",'True_Odds_Calculator_3-way'!O85/'True_Odds_Calculator_3-way'!B85-1)</f>
        <v>5.8079226402070532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4.5687952600395043E-2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1.0578083511958587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56.529578779153361</v>
      </c>
      <c r="I87" s="6">
        <f>IF('Log_working_3-way'!$D87="","",'True_Odds_Calculator_3-way'!O86/'True_Odds_Calculator_3-way'!B86-1)</f>
        <v>1.5477080878515559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4.0158929370627927E-2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1.0304183814116123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3.3291454717138356</v>
      </c>
      <c r="I88" s="6">
        <f>IF('Log_working_3-way'!$D88="","",'True_Odds_Calculator_3-way'!O87/'True_Odds_Calculator_3-way'!B87-1)</f>
        <v>4.6065770140036379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2.9609351730296218E-2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1.060358798188463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64.664336100863324</v>
      </c>
      <c r="I89" s="6">
        <f>IF('Log_working_3-way'!$D89="","",'True_Odds_Calculator_3-way'!O88/'True_Odds_Calculator_3-way'!B88-1)</f>
        <v>0.98464036046030667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3.5228608577942522E-2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1.0318088605407278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10.010692214829099</v>
      </c>
      <c r="I90" s="6">
        <f>IF('Log_working_3-way'!$D90="","",'True_Odds_Calculator_3-way'!O89/'True_Odds_Calculator_3-way'!B89-1)</f>
        <v>5.4849344629253052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3.3694760744944263E-2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1.0422121384642939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19.704094081197191</v>
      </c>
      <c r="I91" s="6">
        <f>IF('Log_working_3-way'!$D91="","",'True_Odds_Calculator_3-way'!O90/'True_Odds_Calculator_3-way'!B90-1)</f>
        <v>6.1329322236260619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4.4299616617559767E-2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1.0435033095668009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22.945040177838624</v>
      </c>
      <c r="I92" s="6">
        <f>IF('Log_working_3-way'!$D92="","",'True_Odds_Calculator_3-way'!O91/'True_Odds_Calculator_3-way'!B91-1)</f>
        <v>5.9907183505669588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4.4881174145446678E-2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1.0439886459878847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7.7401501558748862</v>
      </c>
      <c r="I93" s="6">
        <f>IF('Log_working_3-way'!$D93="","",'True_Odds_Calculator_3-way'!O92/'True_Odds_Calculator_3-way'!B92-1)</f>
        <v>5.1373471637738088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4.5475439018775488E-2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1.0253237475792223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14.814770041169419</v>
      </c>
      <c r="I94" s="6">
        <f>IF('Log_working_3-way'!$D94="","",'True_Odds_Calculator_3-way'!O93/'True_Odds_Calculator_3-way'!B93-1)</f>
        <v>6.028786684964186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2.7157124718100389E-2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1.0299163763855934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28.19638055259513</v>
      </c>
      <c r="I95" s="6">
        <f>IF('Log_working_3-way'!$D95="","",'True_Odds_Calculator_3-way'!O94/'True_Odds_Calculator_3-way'!B94-1)</f>
        <v>4.8027531806375388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2.9738488781605898E-2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1.0295737621177143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27.140851127553933</v>
      </c>
      <c r="I96" s="6">
        <f>IF('Log_working_3-way'!$D96="","",'True_Odds_Calculator_3-way'!O95/'True_Odds_Calculator_3-way'!B95-1)</f>
        <v>5.0847555350553497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2.9765159207477465E-2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1.0261278713783775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20.404931746635967</v>
      </c>
      <c r="I97" s="6">
        <f>IF('Log_working_3-way'!$D97="","",'True_Odds_Calculator_3-way'!O96/'True_Odds_Calculator_3-way'!B96-1)</f>
        <v>4.3261979630948835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2.7300201015099113E-2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1.0894052559786895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61.150092599030394</v>
      </c>
      <c r="I98" s="6">
        <f>IF('Log_working_3-way'!$D98="","",'True_Odds_Calculator_3-way'!O97/'True_Odds_Calculator_3-way'!B97-1)</f>
        <v>1.7430130551792944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5.7995284444713135E-2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1.0410082549597988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14.827024157874554</v>
      </c>
      <c r="I99" s="6">
        <f>IF('Log_working_3-way'!$D99="","",'True_Odds_Calculator_3-way'!O98/'True_Odds_Calculator_3-way'!B98-1)</f>
        <v>8.330342414917391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4.3949157485996704E-2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1.0524189458043967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32.488654933715878</v>
      </c>
      <c r="I100" s="6">
        <f>IF('Log_working_3-way'!$D100="","",'True_Odds_Calculator_3-way'!O99/'True_Odds_Calculator_3-way'!B99-1)</f>
        <v>5.3109441663441492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4.9714459427181668E-2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1.0366155938953763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15.089442617059724</v>
      </c>
      <c r="I101" s="6">
        <f>IF('Log_working_3-way'!$D101="","",'True_Odds_Calculator_3-way'!O100/'True_Odds_Calculator_3-way'!B100-1)</f>
        <v>6.6872541762574773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3.9142945799615081E-2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1.0741044796524606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68.591644133872876</v>
      </c>
      <c r="I102" s="6">
        <f>IF('Log_working_3-way'!$D102="","",'True_Odds_Calculator_3-way'!O101/'True_Odds_Calculator_3-way'!B101-1)</f>
        <v>0.55781296653702195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3.8757867833415949E-2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1.0445472692806697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31.528782783530822</v>
      </c>
      <c r="I103" s="6">
        <f>IF('Log_working_3-way'!$D103="","",'True_Odds_Calculator_3-way'!O102/'True_Odds_Calculator_3-way'!B102-1)</f>
        <v>6.2630985831117618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4.2687787741588545E-2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1.0376205398141971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21.251485202854344</v>
      </c>
      <c r="I104" s="6">
        <f>IF('Log_working_3-way'!$D104="","",'True_Odds_Calculator_3-way'!O103/'True_Odds_Calculator_3-way'!B103-1)</f>
        <v>6.9951519887740137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3.9223939079846781E-2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1.054398656999038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19.180537337298208</v>
      </c>
      <c r="I105" s="6">
        <f>IF('Log_working_3-way'!$D105="","",'True_Odds_Calculator_3-way'!O104/'True_Odds_Calculator_3-way'!B104-1)</f>
        <v>9.1758093604999562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5.6928059385774166E-2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1.0523832234003907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19.063312051459096</v>
      </c>
      <c r="I106" s="6">
        <f>IF('Log_working_3-way'!$D106="","",'True_Odds_Calculator_3-way'!O105/'True_Odds_Calculator_3-way'!B105-1)</f>
        <v>8.110120798106788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5.5010986677122453E-2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1.0228374708905088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5.3500912037237711</v>
      </c>
      <c r="I107" s="6">
        <f>IF('Log_working_3-way'!$D107="","",'True_Odds_Calculator_3-way'!O106/'True_Odds_Calculator_3-way'!B106-1)</f>
        <v>6.3822460986706648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2.3833859655384426E-2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1.0412949322605525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36.968972427270963</v>
      </c>
      <c r="I108" s="6">
        <f>IF('Log_working_3-way'!$D108="","",'True_Odds_Calculator_3-way'!O107/'True_Odds_Calculator_3-way'!B107-1)</f>
        <v>4.6386521574919257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3.7327475089164563E-2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1.0296688768185118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13.338030408988242</v>
      </c>
      <c r="I109" s="6">
        <f>IF('Log_working_3-way'!$D109="","",'True_Odds_Calculator_3-way'!O108/'True_Odds_Calculator_3-way'!B108-1)</f>
        <v>8.6586465081552131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3.2055331792255837E-2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1.0351075922975606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24.35215587024615</v>
      </c>
      <c r="I110" s="6">
        <f>IF('Log_working_3-way'!$D110="","",'True_Odds_Calculator_3-way'!O109/'True_Odds_Calculator_3-way'!B109-1)</f>
        <v>6.1573456404465823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3.5926643269250658E-2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1.0344085182229328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5.8536406270065964</v>
      </c>
      <c r="I111" s="6">
        <f>IF('Log_working_3-way'!$D111="","",'True_Odds_Calculator_3-way'!O110/'True_Odds_Calculator_3-way'!B110-1)</f>
        <v>5.6400338346240826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3.5351764718521972E-2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1.0255059485960929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14.695228233095465</v>
      </c>
      <c r="I112" s="6">
        <f>IF('Log_working_3-way'!$D112="","",'True_Odds_Calculator_3-way'!O111/'True_Odds_Calculator_3-way'!B111-1)</f>
        <v>5.4122071769602487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2.7258131514865891E-2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1.0265081212331102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17.743917217829186</v>
      </c>
      <c r="I113" s="6">
        <f>IF('Log_working_3-way'!$D113="","",'True_Odds_Calculator_3-way'!O112/'True_Odds_Calculator_3-way'!B112-1)</f>
        <v>5.5161430954125148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2.8137746560509491E-2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1.0322687694277131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35.193677821221463</v>
      </c>
      <c r="I114" s="6">
        <f>IF('Log_working_3-way'!$D114="","",'True_Odds_Calculator_3-way'!O113/'True_Odds_Calculator_3-way'!B113-1)</f>
        <v>3.5607520411891285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3.0287946664253163E-2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1.0267587086897405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18.04284435606278</v>
      </c>
      <c r="I115" s="6">
        <f>IF('Log_working_3-way'!$D115="","",'True_Odds_Calculator_3-way'!O114/'True_Odds_Calculator_3-way'!B114-1)</f>
        <v>5.2023793383982646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2.8336461964780568E-2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1.0364541718625819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33.389258961032624</v>
      </c>
      <c r="I116" s="6">
        <f>IF('Log_working_3-way'!$D116="","",'True_Odds_Calculator_3-way'!O115/'True_Odds_Calculator_3-way'!B115-1)</f>
        <v>4.8022276583484382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3.4668646623350119E-2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1.0294982246970976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25.656187252998397</v>
      </c>
      <c r="I117" s="6">
        <f>IF('Log_working_3-way'!$D117="","",'True_Odds_Calculator_3-way'!O116/'True_Odds_Calculator_3-way'!B116-1)</f>
        <v>5.4263675707709718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3.0006176767934933E-2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1.0376466502368826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45.609423025776429</v>
      </c>
      <c r="I118" s="6">
        <f>IF('Log_working_3-way'!$D118="","",'True_Odds_Calculator_3-way'!O117/'True_Odds_Calculator_3-way'!B117-1)</f>
        <v>2.8814823870687261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3.1085028063999598E-2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1.0450138558270539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24.016567400512631</v>
      </c>
      <c r="I119" s="6">
        <f>IF('Log_working_3-way'!$D119="","",'True_Odds_Calculator_3-way'!O118/'True_Odds_Calculator_3-way'!B118-1)</f>
        <v>8.540668470695989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4.5812938146016613E-2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1.0476209801473439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33.362674307077981</v>
      </c>
      <c r="I120" s="6">
        <f>IF('Log_working_3-way'!$D120="","",'True_Odds_Calculator_3-way'!O119/'True_Odds_Calculator_3-way'!B119-1)</f>
        <v>6.04624435773475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4.4960054394016513E-2</v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1.7</v>
      </c>
      <c r="B2" s="4">
        <f>IF('True_Odds_Calculator_3-way'!B3="","",'True_Odds_Calculator_3-way'!B3)</f>
        <v>4</v>
      </c>
      <c r="C2" s="4">
        <f>IF('True_Odds_Calculator_3-way'!C3="","",'True_Odds_Calculator_3-way'!C3)</f>
        <v>5.18</v>
      </c>
      <c r="D2" s="9">
        <f>(K2/(AR2+K2-(AR2*K2)))</f>
        <v>0.57514468020688847</v>
      </c>
      <c r="E2" s="9">
        <f>(L2/(AR2+L2-(AR2*L2)))</f>
        <v>0.24004837896740747</v>
      </c>
      <c r="F2" s="9">
        <f>(M2/(AR2+M2-(AR2*M2)))</f>
        <v>0.18480694082570401</v>
      </c>
      <c r="G2" s="9">
        <f>AR2</f>
        <v>1.0552756411042385</v>
      </c>
      <c r="H2" s="9">
        <f>IF(A2="","",1/D2)</f>
        <v>1.738692948772967</v>
      </c>
      <c r="I2" s="9">
        <f>IF(B2="","",1/E2)</f>
        <v>4.1658269233127161</v>
      </c>
      <c r="J2" s="9">
        <f>IF(C2="","",1/F2)</f>
        <v>5.4110521798157176</v>
      </c>
      <c r="K2" s="11">
        <f>1/A2</f>
        <v>0.58823529411764708</v>
      </c>
      <c r="L2" s="11">
        <f>1/B2</f>
        <v>0.25</v>
      </c>
      <c r="M2" s="11">
        <f>1/C2</f>
        <v>0.19305019305019305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-0.24920508744038161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0.22371110606404729</v>
      </c>
      <c r="Q2" s="11">
        <f>2*'OddsRatio_working_3-way'!K2*'OddsRatio_working_3-way'!L2*'OddsRatio_working_3-way'!M2</f>
        <v>5.6779468544174427E-2</v>
      </c>
      <c r="R2" s="11">
        <f>O2/N2</f>
        <v>0</v>
      </c>
      <c r="S2" s="11">
        <f>P2/N2</f>
        <v>-0.89769879243563455</v>
      </c>
      <c r="T2" s="11">
        <f>Q2/N2</f>
        <v>-0.22784233310549096</v>
      </c>
      <c r="U2" s="11">
        <f>'OddsRatio_working_3-way'!S2-'OddsRatio_working_3-way'!R2^2/3</f>
        <v>-0.89769879243563455</v>
      </c>
      <c r="V2" s="11">
        <f>'OddsRatio_working_3-way'!S2*'OddsRatio_working_3-way'!R2/3-2*'OddsRatio_working_3-way'!R2^3/27-'OddsRatio_working_3-way'!T2</f>
        <v>0.22784233310549096</v>
      </c>
      <c r="W2" s="11">
        <f>'OddsRatio_working_3-way'!V2^2+4*'OddsRatio_working_3-way'!U2^3/27</f>
        <v>-5.5261552939017529E-2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0.16368695862374852</v>
      </c>
      <c r="Y2" s="11">
        <f>IF('OddsRatio_working_3-way'!W2&gt;=0,IF('OddsRatio_working_3-way'!V2+SQRT('OddsRatio_working_3-way'!W2)&gt;0,0,PI()),ACOS('OddsRatio_working_3-way'!V2/(2*'OddsRatio_working_3-way'!X2)))</f>
        <v>0.80102685882370694</v>
      </c>
      <c r="Z2" s="11">
        <f>'OddsRatio_working_3-way'!X2^(1/3)*COS('OddsRatio_working_3-way'!Y2/3)</f>
        <v>0.52763782055211927</v>
      </c>
      <c r="AA2" s="11">
        <f>'OddsRatio_working_3-way'!X2^(1/3)*COS(('OddsRatio_working_3-way'!Y2+2*PI())/3)</f>
        <v>-0.38881269352613107</v>
      </c>
      <c r="AB2" s="11">
        <f>'OddsRatio_working_3-way'!X2^(1/3)*COS(('OddsRatio_working_3-way'!Y2+4*PI())/3)</f>
        <v>-0.13882512702598837</v>
      </c>
      <c r="AC2" s="11">
        <f>'OddsRatio_working_3-way'!X2^(1/3)*SIN('OddsRatio_working_3-way'!Y2/3)</f>
        <v>0.14433038881291696</v>
      </c>
      <c r="AD2" s="11">
        <f>'OddsRatio_working_3-way'!X2^(1/3)*SIN(('OddsRatio_working_3-way'!Y2+2*PI())/3)</f>
        <v>0.38478256218913182</v>
      </c>
      <c r="AE2" s="11">
        <f>'OddsRatio_working_3-way'!X2^(1/3)*SIN(('OddsRatio_working_3-way'!Y2+4*PI())/3)</f>
        <v>-0.52911295100204869</v>
      </c>
      <c r="AF2" s="11">
        <f>-'OddsRatio_working_3-way'!U2/(3*'OddsRatio_working_3-way'!X2^(1/3))*COS(('OddsRatio_working_3-way'!Y2)/3)</f>
        <v>0.52763782055211916</v>
      </c>
      <c r="AG2" s="11">
        <f>-'OddsRatio_working_3-way'!U2/(3*'OddsRatio_working_3-way'!X2^(1/3))*COS(('OddsRatio_working_3-way'!Y2+2*PI())/3)</f>
        <v>-0.38881269352613096</v>
      </c>
      <c r="AH2" s="11">
        <f>-'OddsRatio_working_3-way'!U2/(3*'OddsRatio_working_3-way'!X2^(1/3))*COS(('OddsRatio_working_3-way'!Y2+4*PI())/3)</f>
        <v>-0.13882512702598834</v>
      </c>
      <c r="AI2" s="11">
        <f>'OddsRatio_working_3-way'!U2/(3*'OddsRatio_working_3-way'!X2^(1/3))*SIN(('OddsRatio_working_3-way'!Y2)/3)</f>
        <v>-0.14433038881291693</v>
      </c>
      <c r="AJ2" s="11">
        <f>'OddsRatio_working_3-way'!U2/(3*'OddsRatio_working_3-way'!X2^(1/3))*SIN(('OddsRatio_working_3-way'!Y2+2*PI())/3)</f>
        <v>-0.3847825621891317</v>
      </c>
      <c r="AK2" s="11">
        <f>'OddsRatio_working_3-way'!U2/(3*'OddsRatio_working_3-way'!X2^(1/3))*SIN(('OddsRatio_working_3-way'!Y2+4*PI())/3)</f>
        <v>0.52911295100204858</v>
      </c>
      <c r="AL2" s="11">
        <f>'OddsRatio_working_3-way'!Z2+'OddsRatio_working_3-way'!AF2</f>
        <v>1.0552756411042385</v>
      </c>
      <c r="AM2" s="11">
        <f>'OddsRatio_working_3-way'!AA2+'OddsRatio_working_3-way'!AG2</f>
        <v>-0.77762538705226203</v>
      </c>
      <c r="AN2" s="11">
        <f>'OddsRatio_working_3-way'!AB2+'OddsRatio_working_3-way'!AH2</f>
        <v>-0.27765025405197674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1.0552756411042385</v>
      </c>
      <c r="AS2" s="11">
        <f>IF(('OddsRatio_working_3-way'!X2=0),IF(Q2&gt;0,-Q2^(1/3),(-Q2)^(1/3)),'OddsRatio_working_3-way'!AM2-'OddsRatio_working_3-way'!R2/3)</f>
        <v>-0.77762538705226203</v>
      </c>
      <c r="AT2" s="11">
        <f>IF(('OddsRatio_working_3-way'!X2=0),IF(Q2&gt;0,-Q2^(1/3),(-Q2)^(1/3)),'OddsRatio_working_3-way'!AN2-'OddsRatio_working_3-way'!R2/3)</f>
        <v>-0.27765025405197674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4.3600000000000003</v>
      </c>
      <c r="B3" s="4">
        <f>IF('True_Odds_Calculator_3-way'!B4="","",'True_Odds_Calculator_3-way'!B4)</f>
        <v>3.7</v>
      </c>
      <c r="C3" s="4">
        <f>IF('True_Odds_Calculator_3-way'!C4="","",'True_Odds_Calculator_3-way'!C4)</f>
        <v>1.88</v>
      </c>
      <c r="D3" s="9">
        <f t="shared" ref="D3" si="0">(K3/(AR3+K3-(AR3*K3)))</f>
        <v>0.22046876888249389</v>
      </c>
      <c r="E3" s="9">
        <f t="shared" ref="E3" si="1">(L3/(AR3+L3-(AR3*L3)))</f>
        <v>0.26033126677040558</v>
      </c>
      <c r="F3" s="9">
        <f t="shared" ref="F3" si="2">(M3/(AR3+M3-(AR3*M3)))</f>
        <v>0.51919996434710047</v>
      </c>
      <c r="G3" s="9">
        <f t="shared" ref="G3" si="3">AR3</f>
        <v>1.0523184021504184</v>
      </c>
      <c r="H3" s="9">
        <f t="shared" ref="H3" si="4">IF(A3="","",1/D3)</f>
        <v>4.5357898312254061</v>
      </c>
      <c r="I3" s="9">
        <f t="shared" ref="I3" si="5">IF(B3="","",1/E3)</f>
        <v>3.8412596858061301</v>
      </c>
      <c r="J3" s="9">
        <f t="shared" ref="J3" si="6">IF(C3="","",1/F3)</f>
        <v>1.9260401938923681</v>
      </c>
      <c r="K3" s="11">
        <f t="shared" ref="K3" si="7">1/A3</f>
        <v>0.2293577981651376</v>
      </c>
      <c r="L3" s="11">
        <f t="shared" ref="L3" si="8">1/B3</f>
        <v>0.27027027027027023</v>
      </c>
      <c r="M3" s="11">
        <f t="shared" ref="M3" si="9">1/C3</f>
        <v>0.53191489361702127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-0.26323258648068315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0.22883023566217003</v>
      </c>
      <c r="Q3" s="11">
        <f>2*'OddsRatio_working_3-way'!K3*'OddsRatio_working_3-way'!L3*'OddsRatio_working_3-way'!M3</f>
        <v>6.5945312870942366E-2</v>
      </c>
      <c r="R3" s="11">
        <f t="shared" ref="R3" si="10">O3/N3</f>
        <v>0</v>
      </c>
      <c r="S3" s="11">
        <f t="shared" ref="S3" si="11">P3/N3</f>
        <v>-0.86930816097482799</v>
      </c>
      <c r="T3" s="11">
        <f t="shared" ref="T3" si="12">Q3/N3</f>
        <v>-0.25052108385441724</v>
      </c>
      <c r="U3" s="11">
        <f>'OddsRatio_working_3-way'!S3-'OddsRatio_working_3-way'!R3^2/3</f>
        <v>-0.86930816097482799</v>
      </c>
      <c r="V3" s="11">
        <f>'OddsRatio_working_3-way'!S3*'OddsRatio_working_3-way'!R3/3-2*'OddsRatio_working_3-way'!R3^3/27-'OddsRatio_working_3-way'!T3</f>
        <v>0.25052108385441724</v>
      </c>
      <c r="W3" s="11">
        <f>'OddsRatio_working_3-way'!V3^2+4*'OddsRatio_working_3-way'!U3^3/27</f>
        <v>-3.4562636921893569E-2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0.15598353308721846</v>
      </c>
      <c r="Y3" s="11">
        <f>IF('OddsRatio_working_3-way'!W3&gt;=0,IF('OddsRatio_working_3-way'!V3+SQRT('OddsRatio_working_3-way'!W3)&gt;0,0,PI()),ACOS('OddsRatio_working_3-way'!V3/(2*'OddsRatio_working_3-way'!X3)))</f>
        <v>0.63842229388851135</v>
      </c>
      <c r="Z3" s="11">
        <f>'OddsRatio_working_3-way'!X3^(1/3)*COS('OddsRatio_working_3-way'!Y3/3)</f>
        <v>0.5261592010752093</v>
      </c>
      <c r="AA3" s="11">
        <f>'OddsRatio_working_3-way'!X3^(1/3)*COS(('OddsRatio_working_3-way'!Y3+2*PI())/3)</f>
        <v>-0.36153980359767424</v>
      </c>
      <c r="AB3" s="11">
        <f>'OddsRatio_working_3-way'!X3^(1/3)*COS(('OddsRatio_working_3-way'!Y3+4*PI())/3)</f>
        <v>-0.16461939747753504</v>
      </c>
      <c r="AC3" s="11">
        <f>'OddsRatio_working_3-way'!X3^(1/3)*SIN('OddsRatio_working_3-way'!Y3/3)</f>
        <v>0.11369204948239278</v>
      </c>
      <c r="AD3" s="11">
        <f>'OddsRatio_working_3-way'!X3^(1/3)*SIN(('OddsRatio_working_3-way'!Y3+2*PI())/3)</f>
        <v>0.39882120982485941</v>
      </c>
      <c r="AE3" s="11">
        <f>'OddsRatio_working_3-way'!X3^(1/3)*SIN(('OddsRatio_working_3-way'!Y3+4*PI())/3)</f>
        <v>-0.51251325930725211</v>
      </c>
      <c r="AF3" s="11">
        <f>-'OddsRatio_working_3-way'!U3/(3*'OddsRatio_working_3-way'!X3^(1/3))*COS(('OddsRatio_working_3-way'!Y3)/3)</f>
        <v>0.52615920107520919</v>
      </c>
      <c r="AG3" s="11">
        <f>-'OddsRatio_working_3-way'!U3/(3*'OddsRatio_working_3-way'!X3^(1/3))*COS(('OddsRatio_working_3-way'!Y3+2*PI())/3)</f>
        <v>-0.36153980359767413</v>
      </c>
      <c r="AH3" s="11">
        <f>-'OddsRatio_working_3-way'!U3/(3*'OddsRatio_working_3-way'!X3^(1/3))*COS(('OddsRatio_working_3-way'!Y3+4*PI())/3)</f>
        <v>-0.16461939747753498</v>
      </c>
      <c r="AI3" s="11">
        <f>'OddsRatio_working_3-way'!U3/(3*'OddsRatio_working_3-way'!X3^(1/3))*SIN(('OddsRatio_working_3-way'!Y3)/3)</f>
        <v>-0.11369204948239277</v>
      </c>
      <c r="AJ3" s="11">
        <f>'OddsRatio_working_3-way'!U3/(3*'OddsRatio_working_3-way'!X3^(1/3))*SIN(('OddsRatio_working_3-way'!Y3+2*PI())/3)</f>
        <v>-0.39882120982485936</v>
      </c>
      <c r="AK3" s="11">
        <f>'OddsRatio_working_3-way'!U3/(3*'OddsRatio_working_3-way'!X3^(1/3))*SIN(('OddsRatio_working_3-way'!Y3+4*PI())/3)</f>
        <v>0.512513259307252</v>
      </c>
      <c r="AL3" s="11">
        <f>'OddsRatio_working_3-way'!Z3+'OddsRatio_working_3-way'!AF3</f>
        <v>1.0523184021504184</v>
      </c>
      <c r="AM3" s="11">
        <f>'OddsRatio_working_3-way'!AA3+'OddsRatio_working_3-way'!AG3</f>
        <v>-0.72307960719534836</v>
      </c>
      <c r="AN3" s="11">
        <f>'OddsRatio_working_3-way'!AB3+'OddsRatio_working_3-way'!AH3</f>
        <v>-0.32923879495507002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1.0523184021504184</v>
      </c>
      <c r="AS3" s="11">
        <f>IF(('OddsRatio_working_3-way'!X3=0),IF(Q3&gt;0,-Q3^(1/3),(-Q3)^(1/3)),'OddsRatio_working_3-way'!AM3-'OddsRatio_working_3-way'!R3/3)</f>
        <v>-0.72307960719534836</v>
      </c>
      <c r="AT3" s="11">
        <f>IF(('OddsRatio_working_3-way'!X3=0),IF(Q3&gt;0,-Q3^(1/3),(-Q3)^(1/3)),'OddsRatio_working_3-way'!AN3-'OddsRatio_working_3-way'!R3/3)</f>
        <v>-0.32923879495507002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1.2</v>
      </c>
      <c r="B4" s="4">
        <f>IF('True_Odds_Calculator_3-way'!B5="","",'True_Odds_Calculator_3-way'!B5)</f>
        <v>7.52</v>
      </c>
      <c r="C4" s="4">
        <f>IF('True_Odds_Calculator_3-way'!C5="","",'True_Odds_Calculator_3-way'!C5)</f>
        <v>14.79</v>
      </c>
      <c r="D4" s="9">
        <f t="shared" ref="D4:D67" si="13">(K4/(AR4+K4-(AR4*K4)))</f>
        <v>0.81782878869677467</v>
      </c>
      <c r="E4" s="9">
        <f t="shared" ref="E4:E67" si="14">(L4/(AR4+L4-(AR4*L4)))</f>
        <v>0.1210412847783604</v>
      </c>
      <c r="F4" s="9">
        <f t="shared" ref="F4:F67" si="15">(M4/(AR4+M4-(AR4*M4)))</f>
        <v>6.1129926524865021E-2</v>
      </c>
      <c r="G4" s="9">
        <f t="shared" ref="G4:G67" si="16">AR4</f>
        <v>1.1137490745068954</v>
      </c>
      <c r="H4" s="9">
        <f t="shared" ref="H4:H67" si="17">IF(A4="","",1/D4)</f>
        <v>1.2227498149013787</v>
      </c>
      <c r="I4" s="9">
        <f t="shared" ref="I4:I67" si="18">IF(B4="","",1/E4)</f>
        <v>8.261643965784959</v>
      </c>
      <c r="J4" s="9">
        <f t="shared" ref="J4:J67" si="19">IF(C4="","",1/F4)</f>
        <v>16.358599737450085</v>
      </c>
      <c r="K4" s="11">
        <f t="shared" ref="K4:K67" si="20">1/A4</f>
        <v>0.83333333333333337</v>
      </c>
      <c r="L4" s="11">
        <f t="shared" ref="L4:L67" si="21">1/B4</f>
        <v>0.13297872340425532</v>
      </c>
      <c r="M4" s="11">
        <f t="shared" ref="M4:M67" si="22">1/C4</f>
        <v>6.7613252197430695E-2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-0.1347331913934563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0.15367329372443525</v>
      </c>
      <c r="Q4" s="11">
        <f>2*'OddsRatio_working_3-way'!K4*'OddsRatio_working_3-way'!L4*'OddsRatio_working_3-way'!M4</f>
        <v>1.4985206604040492E-2</v>
      </c>
      <c r="R4" s="11">
        <f t="shared" ref="R4:R67" si="23">O4/N4</f>
        <v>0</v>
      </c>
      <c r="S4" s="11">
        <f t="shared" ref="S4:S67" si="24">P4/N4</f>
        <v>-1.1405748808819416</v>
      </c>
      <c r="T4" s="11">
        <f t="shared" ref="T4:T67" si="25">Q4/N4</f>
        <v>-0.11122134382076465</v>
      </c>
      <c r="U4" s="11">
        <f>'OddsRatio_working_3-way'!S4-'OddsRatio_working_3-way'!R4^2/3</f>
        <v>-1.1405748808819416</v>
      </c>
      <c r="V4" s="11">
        <f>'OddsRatio_working_3-way'!S4*'OddsRatio_working_3-way'!R4/3-2*'OddsRatio_working_3-way'!R4^3/27-'OddsRatio_working_3-way'!T4</f>
        <v>0.11122134382076465</v>
      </c>
      <c r="W4" s="11">
        <f>'OddsRatio_working_3-way'!V4^2+4*'OddsRatio_working_3-way'!U4^3/27</f>
        <v>-0.20745003135152731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0.23442494463731034</v>
      </c>
      <c r="Y4" s="11">
        <f>IF('OddsRatio_working_3-way'!W4&gt;=0,IF('OddsRatio_working_3-way'!V4+SQRT('OddsRatio_working_3-way'!W4)&gt;0,0,PI()),ACOS('OddsRatio_working_3-way'!V4/(2*'OddsRatio_working_3-way'!X4)))</f>
        <v>1.3312914669214351</v>
      </c>
      <c r="Z4" s="11">
        <f>'OddsRatio_working_3-way'!X4^(1/3)*COS('OddsRatio_working_3-way'!Y4/3)</f>
        <v>0.55687453725344771</v>
      </c>
      <c r="AA4" s="11">
        <f>'OddsRatio_working_3-way'!X4^(1/3)*COS(('OddsRatio_working_3-way'!Y4+2*PI())/3)</f>
        <v>-0.50770083428763357</v>
      </c>
      <c r="AB4" s="11">
        <f>'OddsRatio_working_3-way'!X4^(1/3)*COS(('OddsRatio_working_3-way'!Y4+4*PI())/3)</f>
        <v>-4.9173702965813922E-2</v>
      </c>
      <c r="AC4" s="11">
        <f>'OddsRatio_working_3-way'!X4^(1/3)*SIN('OddsRatio_working_3-way'!Y4/3)</f>
        <v>0.26473076269939944</v>
      </c>
      <c r="AD4" s="11">
        <f>'OddsRatio_working_3-way'!X4^(1/3)*SIN(('OddsRatio_working_3-way'!Y4+2*PI())/3)</f>
        <v>0.34990211463248977</v>
      </c>
      <c r="AE4" s="11">
        <f>'OddsRatio_working_3-way'!X4^(1/3)*SIN(('OddsRatio_working_3-way'!Y4+4*PI())/3)</f>
        <v>-0.61463287733188909</v>
      </c>
      <c r="AF4" s="11">
        <f>-'OddsRatio_working_3-way'!U4/(3*'OddsRatio_working_3-way'!X4^(1/3))*COS(('OddsRatio_working_3-way'!Y4)/3)</f>
        <v>0.55687453725344771</v>
      </c>
      <c r="AG4" s="11">
        <f>-'OddsRatio_working_3-way'!U4/(3*'OddsRatio_working_3-way'!X4^(1/3))*COS(('OddsRatio_working_3-way'!Y4+2*PI())/3)</f>
        <v>-0.50770083428763357</v>
      </c>
      <c r="AH4" s="11">
        <f>-'OddsRatio_working_3-way'!U4/(3*'OddsRatio_working_3-way'!X4^(1/3))*COS(('OddsRatio_working_3-way'!Y4+4*PI())/3)</f>
        <v>-4.9173702965813922E-2</v>
      </c>
      <c r="AI4" s="11">
        <f>'OddsRatio_working_3-way'!U4/(3*'OddsRatio_working_3-way'!X4^(1/3))*SIN(('OddsRatio_working_3-way'!Y4)/3)</f>
        <v>-0.26473076269939944</v>
      </c>
      <c r="AJ4" s="11">
        <f>'OddsRatio_working_3-way'!U4/(3*'OddsRatio_working_3-way'!X4^(1/3))*SIN(('OddsRatio_working_3-way'!Y4+2*PI())/3)</f>
        <v>-0.34990211463248977</v>
      </c>
      <c r="AK4" s="11">
        <f>'OddsRatio_working_3-way'!U4/(3*'OddsRatio_working_3-way'!X4^(1/3))*SIN(('OddsRatio_working_3-way'!Y4+4*PI())/3)</f>
        <v>0.61463287733188909</v>
      </c>
      <c r="AL4" s="11">
        <f>'OddsRatio_working_3-way'!Z4+'OddsRatio_working_3-way'!AF4</f>
        <v>1.1137490745068954</v>
      </c>
      <c r="AM4" s="11">
        <f>'OddsRatio_working_3-way'!AA4+'OddsRatio_working_3-way'!AG4</f>
        <v>-1.0154016685752671</v>
      </c>
      <c r="AN4" s="11">
        <f>'OddsRatio_working_3-way'!AB4+'OddsRatio_working_3-way'!AH4</f>
        <v>-9.8347405931627843E-2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1.1137490745068954</v>
      </c>
      <c r="AS4" s="11">
        <f>IF(('OddsRatio_working_3-way'!X4=0),IF(Q4&gt;0,-Q4^(1/3),(-Q4)^(1/3)),'OddsRatio_working_3-way'!AM4-'OddsRatio_working_3-way'!R4/3)</f>
        <v>-1.0154016685752671</v>
      </c>
      <c r="AT4" s="11">
        <f>IF(('OddsRatio_working_3-way'!X4=0),IF(Q4&gt;0,-Q4^(1/3),(-Q4)^(1/3)),'OddsRatio_working_3-way'!AN4-'OddsRatio_working_3-way'!R4/3)</f>
        <v>-9.8347405931627843E-2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1.82</v>
      </c>
      <c r="B5" s="4">
        <f>IF('True_Odds_Calculator_3-way'!B6="","",'True_Odds_Calculator_3-way'!B6)</f>
        <v>3.55</v>
      </c>
      <c r="C5" s="4">
        <f>IF('True_Odds_Calculator_3-way'!C6="","",'True_Odds_Calculator_3-way'!C6)</f>
        <v>5.04</v>
      </c>
      <c r="D5" s="9">
        <f t="shared" si="13"/>
        <v>0.53733051408927424</v>
      </c>
      <c r="E5" s="9">
        <f t="shared" si="14"/>
        <v>0.27191191672865039</v>
      </c>
      <c r="F5" s="9">
        <f t="shared" si="15"/>
        <v>0.19075756918207551</v>
      </c>
      <c r="G5" s="9">
        <f t="shared" si="16"/>
        <v>1.0500633512973923</v>
      </c>
      <c r="H5" s="9">
        <f t="shared" si="17"/>
        <v>1.8610519480638614</v>
      </c>
      <c r="I5" s="9">
        <f t="shared" si="18"/>
        <v>3.677661545808351</v>
      </c>
      <c r="J5" s="9">
        <f t="shared" si="19"/>
        <v>5.2422559392414652</v>
      </c>
      <c r="K5" s="11">
        <f t="shared" si="20"/>
        <v>0.54945054945054939</v>
      </c>
      <c r="L5" s="11">
        <f t="shared" si="21"/>
        <v>0.28169014084507044</v>
      </c>
      <c r="M5" s="11">
        <f t="shared" si="22"/>
        <v>0.1984126984126984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-0.25942099483346981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0.22755581105681705</v>
      </c>
      <c r="Q5" s="11">
        <f>2*'OddsRatio_working_3-way'!K5*'OddsRatio_working_3-way'!L5*'OddsRatio_working_3-way'!M5</f>
        <v>6.1418572484970867E-2</v>
      </c>
      <c r="R5" s="11">
        <f t="shared" si="23"/>
        <v>0</v>
      </c>
      <c r="S5" s="11">
        <f t="shared" si="24"/>
        <v>-0.87716806113896839</v>
      </c>
      <c r="T5" s="11">
        <f t="shared" si="25"/>
        <v>-0.23675251312792669</v>
      </c>
      <c r="U5" s="11">
        <f>'OddsRatio_working_3-way'!S5-'OddsRatio_working_3-way'!R5^2/3</f>
        <v>-0.87716806113896839</v>
      </c>
      <c r="V5" s="11">
        <f>'OddsRatio_working_3-way'!S5*'OddsRatio_working_3-way'!R5/3-2*'OddsRatio_working_3-way'!R5^3/27-'OddsRatio_working_3-way'!T5</f>
        <v>0.23675251312792669</v>
      </c>
      <c r="W5" s="11">
        <f>'OddsRatio_working_3-way'!V5^2+4*'OddsRatio_working_3-way'!U5^3/27</f>
        <v>-4.3935505217004865E-2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0.15810380900645149</v>
      </c>
      <c r="Y5" s="11">
        <f>IF('OddsRatio_working_3-way'!W5&gt;=0,IF('OddsRatio_working_3-way'!V5+SQRT('OddsRatio_working_3-way'!W5)&gt;0,0,PI()),ACOS('OddsRatio_working_3-way'!V5/(2*'OddsRatio_working_3-way'!X5)))</f>
        <v>0.7246599359626229</v>
      </c>
      <c r="Z5" s="11">
        <f>'OddsRatio_working_3-way'!X5^(1/3)*COS('OddsRatio_working_3-way'!Y5/3)</f>
        <v>0.52503167564869613</v>
      </c>
      <c r="AA5" s="11">
        <f>'OddsRatio_working_3-way'!X5^(1/3)*COS(('OddsRatio_working_3-way'!Y5+2*PI())/3)</f>
        <v>-0.37453512169495612</v>
      </c>
      <c r="AB5" s="11">
        <f>'OddsRatio_working_3-way'!X5^(1/3)*COS(('OddsRatio_working_3-way'!Y5+4*PI())/3)</f>
        <v>-0.15049655395374012</v>
      </c>
      <c r="AC5" s="11">
        <f>'OddsRatio_working_3-way'!X5^(1/3)*SIN('OddsRatio_working_3-way'!Y5/3)</f>
        <v>0.1293487273942493</v>
      </c>
      <c r="AD5" s="11">
        <f>'OddsRatio_working_3-way'!X5^(1/3)*SIN(('OddsRatio_working_3-way'!Y5+2*PI())/3)</f>
        <v>0.39001640520615777</v>
      </c>
      <c r="AE5" s="11">
        <f>'OddsRatio_working_3-way'!X5^(1/3)*SIN(('OddsRatio_working_3-way'!Y5+4*PI())/3)</f>
        <v>-0.51936513260040706</v>
      </c>
      <c r="AF5" s="11">
        <f>-'OddsRatio_working_3-way'!U5/(3*'OddsRatio_working_3-way'!X5^(1/3))*COS(('OddsRatio_working_3-way'!Y5)/3)</f>
        <v>0.52503167564869613</v>
      </c>
      <c r="AG5" s="11">
        <f>-'OddsRatio_working_3-way'!U5/(3*'OddsRatio_working_3-way'!X5^(1/3))*COS(('OddsRatio_working_3-way'!Y5+2*PI())/3)</f>
        <v>-0.37453512169495612</v>
      </c>
      <c r="AH5" s="11">
        <f>-'OddsRatio_working_3-way'!U5/(3*'OddsRatio_working_3-way'!X5^(1/3))*COS(('OddsRatio_working_3-way'!Y5+4*PI())/3)</f>
        <v>-0.15049655395374012</v>
      </c>
      <c r="AI5" s="11">
        <f>'OddsRatio_working_3-way'!U5/(3*'OddsRatio_working_3-way'!X5^(1/3))*SIN(('OddsRatio_working_3-way'!Y5)/3)</f>
        <v>-0.1293487273942493</v>
      </c>
      <c r="AJ5" s="11">
        <f>'OddsRatio_working_3-way'!U5/(3*'OddsRatio_working_3-way'!X5^(1/3))*SIN(('OddsRatio_working_3-way'!Y5+2*PI())/3)</f>
        <v>-0.39001640520615777</v>
      </c>
      <c r="AK5" s="11">
        <f>'OddsRatio_working_3-way'!U5/(3*'OddsRatio_working_3-way'!X5^(1/3))*SIN(('OddsRatio_working_3-way'!Y5+4*PI())/3)</f>
        <v>0.51936513260040706</v>
      </c>
      <c r="AL5" s="11">
        <f>'OddsRatio_working_3-way'!Z5+'OddsRatio_working_3-way'!AF5</f>
        <v>1.0500633512973923</v>
      </c>
      <c r="AM5" s="11">
        <f>'OddsRatio_working_3-way'!AA5+'OddsRatio_working_3-way'!AG5</f>
        <v>-0.74907024338991224</v>
      </c>
      <c r="AN5" s="11">
        <f>'OddsRatio_working_3-way'!AB5+'OddsRatio_working_3-way'!AH5</f>
        <v>-0.30099310790748024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1.0500633512973923</v>
      </c>
      <c r="AS5" s="11">
        <f>IF(('OddsRatio_working_3-way'!X5=0),IF(Q5&gt;0,-Q5^(1/3),(-Q5)^(1/3)),'OddsRatio_working_3-way'!AM5-'OddsRatio_working_3-way'!R5/3)</f>
        <v>-0.74907024338991224</v>
      </c>
      <c r="AT5" s="11">
        <f>IF(('OddsRatio_working_3-way'!X5=0),IF(Q5&gt;0,-Q5^(1/3),(-Q5)^(1/3)),'OddsRatio_working_3-way'!AN5-'OddsRatio_working_3-way'!R5/3)</f>
        <v>-0.30099310790748024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1.45</v>
      </c>
      <c r="B6" s="4">
        <f>IF('True_Odds_Calculator_3-way'!B7="","",'True_Odds_Calculator_3-way'!B7)</f>
        <v>4.7</v>
      </c>
      <c r="C6" s="4">
        <f>IF('True_Odds_Calculator_3-way'!C7="","",'True_Odds_Calculator_3-way'!C7)</f>
        <v>7.59</v>
      </c>
      <c r="D6" s="9">
        <f t="shared" si="13"/>
        <v>0.6746107575992053</v>
      </c>
      <c r="E6" s="9">
        <f t="shared" si="14"/>
        <v>0.20137433677752606</v>
      </c>
      <c r="F6" s="9">
        <f t="shared" si="15"/>
        <v>0.12401490562326871</v>
      </c>
      <c r="G6" s="9">
        <f t="shared" si="16"/>
        <v>1.0718583971420965</v>
      </c>
      <c r="H6" s="9">
        <f t="shared" si="17"/>
        <v>1.4823362787139434</v>
      </c>
      <c r="I6" s="9">
        <f t="shared" si="18"/>
        <v>4.9658760694257582</v>
      </c>
      <c r="J6" s="9">
        <f t="shared" si="19"/>
        <v>8.0635468371664167</v>
      </c>
      <c r="K6" s="11">
        <f t="shared" si="20"/>
        <v>0.68965517241379315</v>
      </c>
      <c r="L6" s="11">
        <f t="shared" si="21"/>
        <v>0.21276595744680851</v>
      </c>
      <c r="M6" s="11">
        <f t="shared" si="22"/>
        <v>0.13175230566534915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-0.21212507865989638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0.20763312734348491</v>
      </c>
      <c r="Q6" s="11">
        <f>2*'OddsRatio_working_3-way'!K6*'OddsRatio_working_3-way'!L6*'OddsRatio_working_3-way'!M6</f>
        <v>3.866538684236219E-2</v>
      </c>
      <c r="R6" s="11">
        <f t="shared" si="23"/>
        <v>0</v>
      </c>
      <c r="S6" s="11">
        <f t="shared" si="24"/>
        <v>-0.97882404407442325</v>
      </c>
      <c r="T6" s="11">
        <f t="shared" si="25"/>
        <v>-0.18227635830063751</v>
      </c>
      <c r="U6" s="11">
        <f>'OddsRatio_working_3-way'!S6-'OddsRatio_working_3-way'!R6^2/3</f>
        <v>-0.97882404407442325</v>
      </c>
      <c r="V6" s="11">
        <f>'OddsRatio_working_3-way'!S6*'OddsRatio_working_3-way'!R6/3-2*'OddsRatio_working_3-way'!R6^3/27-'OddsRatio_working_3-way'!T6</f>
        <v>0.18227635830063751</v>
      </c>
      <c r="W6" s="11">
        <f>'OddsRatio_working_3-way'!V6^2+4*'OddsRatio_working_3-way'!U6^3/27</f>
        <v>-0.10570983287957728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0.18636959494169084</v>
      </c>
      <c r="Y6" s="11">
        <f>IF('OddsRatio_working_3-way'!W6&gt;=0,IF('OddsRatio_working_3-way'!V6+SQRT('OddsRatio_working_3-way'!W6)&gt;0,0,PI()),ACOS('OddsRatio_working_3-way'!V6/(2*'OddsRatio_working_3-way'!X6)))</f>
        <v>1.059832153592549</v>
      </c>
      <c r="Z6" s="11">
        <f>'OddsRatio_working_3-way'!X6^(1/3)*COS('OddsRatio_working_3-way'!Y6/3)</f>
        <v>0.53592919857104826</v>
      </c>
      <c r="AA6" s="11">
        <f>'OddsRatio_working_3-way'!X6^(1/3)*COS(('OddsRatio_working_3-way'!Y6+2*PI())/3)</f>
        <v>-0.43911053586554122</v>
      </c>
      <c r="AB6" s="11">
        <f>'OddsRatio_working_3-way'!X6^(1/3)*COS(('OddsRatio_working_3-way'!Y6+4*PI())/3)</f>
        <v>-9.6818662705506986E-2</v>
      </c>
      <c r="AC6" s="11">
        <f>'OddsRatio_working_3-way'!X6^(1/3)*SIN('OddsRatio_working_3-way'!Y6/3)</f>
        <v>0.19762230511036705</v>
      </c>
      <c r="AD6" s="11">
        <f>'OddsRatio_working_3-way'!X6^(1/3)*SIN(('OddsRatio_working_3-way'!Y6+2*PI())/3)</f>
        <v>0.36531714803717924</v>
      </c>
      <c r="AE6" s="11">
        <f>'OddsRatio_working_3-way'!X6^(1/3)*SIN(('OddsRatio_working_3-way'!Y6+4*PI())/3)</f>
        <v>-0.56293945314754612</v>
      </c>
      <c r="AF6" s="11">
        <f>-'OddsRatio_working_3-way'!U6/(3*'OddsRatio_working_3-way'!X6^(1/3))*COS(('OddsRatio_working_3-way'!Y6)/3)</f>
        <v>0.53592919857104826</v>
      </c>
      <c r="AG6" s="11">
        <f>-'OddsRatio_working_3-way'!U6/(3*'OddsRatio_working_3-way'!X6^(1/3))*COS(('OddsRatio_working_3-way'!Y6+2*PI())/3)</f>
        <v>-0.43911053586554122</v>
      </c>
      <c r="AH6" s="11">
        <f>-'OddsRatio_working_3-way'!U6/(3*'OddsRatio_working_3-way'!X6^(1/3))*COS(('OddsRatio_working_3-way'!Y6+4*PI())/3)</f>
        <v>-9.6818662705506986E-2</v>
      </c>
      <c r="AI6" s="11">
        <f>'OddsRatio_working_3-way'!U6/(3*'OddsRatio_working_3-way'!X6^(1/3))*SIN(('OddsRatio_working_3-way'!Y6)/3)</f>
        <v>-0.19762230511036705</v>
      </c>
      <c r="AJ6" s="11">
        <f>'OddsRatio_working_3-way'!U6/(3*'OddsRatio_working_3-way'!X6^(1/3))*SIN(('OddsRatio_working_3-way'!Y6+2*PI())/3)</f>
        <v>-0.36531714803717924</v>
      </c>
      <c r="AK6" s="11">
        <f>'OddsRatio_working_3-way'!U6/(3*'OddsRatio_working_3-way'!X6^(1/3))*SIN(('OddsRatio_working_3-way'!Y6+4*PI())/3)</f>
        <v>0.56293945314754612</v>
      </c>
      <c r="AL6" s="11">
        <f>'OddsRatio_working_3-way'!Z6+'OddsRatio_working_3-way'!AF6</f>
        <v>1.0718583971420965</v>
      </c>
      <c r="AM6" s="11">
        <f>'OddsRatio_working_3-way'!AA6+'OddsRatio_working_3-way'!AG6</f>
        <v>-0.87822107173108244</v>
      </c>
      <c r="AN6" s="11">
        <f>'OddsRatio_working_3-way'!AB6+'OddsRatio_working_3-way'!AH6</f>
        <v>-0.19363732541101397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1.0718583971420965</v>
      </c>
      <c r="AS6" s="11">
        <f>IF(('OddsRatio_working_3-way'!X6=0),IF(Q6&gt;0,-Q6^(1/3),(-Q6)^(1/3)),'OddsRatio_working_3-way'!AM6-'OddsRatio_working_3-way'!R6/3)</f>
        <v>-0.87822107173108244</v>
      </c>
      <c r="AT6" s="11">
        <f>IF(('OddsRatio_working_3-way'!X6=0),IF(Q6&gt;0,-Q6^(1/3),(-Q6)^(1/3)),'OddsRatio_working_3-way'!AN6-'OddsRatio_working_3-way'!R6/3)</f>
        <v>-0.19363732541101397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2.92</v>
      </c>
      <c r="B7" s="4">
        <f>IF('True_Odds_Calculator_3-way'!B8="","",'True_Odds_Calculator_3-way'!B8)</f>
        <v>3.64</v>
      </c>
      <c r="C7" s="4">
        <f>IF('True_Odds_Calculator_3-way'!C8="","",'True_Odds_Calculator_3-way'!C8)</f>
        <v>2.44</v>
      </c>
      <c r="D7" s="9">
        <f t="shared" si="13"/>
        <v>0.33333333333333337</v>
      </c>
      <c r="E7" s="9">
        <f t="shared" si="14"/>
        <v>0.26666666666666666</v>
      </c>
      <c r="F7" s="9">
        <f t="shared" si="15"/>
        <v>0.4</v>
      </c>
      <c r="G7" s="9">
        <f t="shared" si="16"/>
        <v>1.0416666666666665</v>
      </c>
      <c r="H7" s="9">
        <f t="shared" si="17"/>
        <v>2.9999999999999996</v>
      </c>
      <c r="I7" s="9">
        <f t="shared" si="18"/>
        <v>3.75</v>
      </c>
      <c r="J7" s="9">
        <f t="shared" si="19"/>
        <v>2.5</v>
      </c>
      <c r="K7" s="11">
        <f t="shared" si="20"/>
        <v>0.34246575342465752</v>
      </c>
      <c r="L7" s="11">
        <f t="shared" si="21"/>
        <v>0.27472527472527469</v>
      </c>
      <c r="M7" s="11">
        <f t="shared" si="22"/>
        <v>0.4098360655737705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-0.2814450315011735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0.23135409391865708</v>
      </c>
      <c r="Q7" s="11">
        <f>2*'OddsRatio_working_3-way'!K7*'OddsRatio_working_3-way'!L7*'OddsRatio_working_3-way'!M7</f>
        <v>7.711803130621904E-2</v>
      </c>
      <c r="R7" s="11">
        <f t="shared" si="23"/>
        <v>0</v>
      </c>
      <c r="S7" s="11">
        <f t="shared" si="24"/>
        <v>-0.822022306397306</v>
      </c>
      <c r="T7" s="11">
        <f t="shared" si="25"/>
        <v>-0.27400743546576872</v>
      </c>
      <c r="U7" s="11">
        <f>'OddsRatio_working_3-way'!S7-'OddsRatio_working_3-way'!R7^2/3</f>
        <v>-0.822022306397306</v>
      </c>
      <c r="V7" s="11">
        <f>'OddsRatio_working_3-way'!S7*'OddsRatio_working_3-way'!R7/3-2*'OddsRatio_working_3-way'!R7^3/27-'OddsRatio_working_3-way'!T7</f>
        <v>0.27400743546576872</v>
      </c>
      <c r="W7" s="11">
        <f>'OddsRatio_working_3-way'!V7^2+4*'OddsRatio_working_3-way'!U7^3/27</f>
        <v>-7.2099201915916816E-3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0.1434311637006748</v>
      </c>
      <c r="Y7" s="11">
        <f>IF('OddsRatio_working_3-way'!W7&gt;=0,IF('OddsRatio_working_3-way'!V7+SQRT('OddsRatio_working_3-way'!W7)&gt;0,0,PI()),ACOS('OddsRatio_working_3-way'!V7/(2*'OddsRatio_working_3-way'!X7)))</f>
        <v>0.3005022634846779</v>
      </c>
      <c r="Z7" s="11">
        <f>'OddsRatio_working_3-way'!X7^(1/3)*COS('OddsRatio_working_3-way'!Y7/3)</f>
        <v>0.52083333333333315</v>
      </c>
      <c r="AA7" s="11">
        <f>'OddsRatio_working_3-way'!X7^(1/3)*COS(('OddsRatio_working_3-way'!Y7+2*PI())/3)</f>
        <v>-0.30574938957179587</v>
      </c>
      <c r="AB7" s="11">
        <f>'OddsRatio_working_3-way'!X7^(1/3)*COS(('OddsRatio_working_3-way'!Y7+4*PI())/3)</f>
        <v>-0.21508394376153719</v>
      </c>
      <c r="AC7" s="11">
        <f>'OddsRatio_working_3-way'!X7^(1/3)*SIN('OddsRatio_working_3-way'!Y7/3)</f>
        <v>5.2345719544750355E-2</v>
      </c>
      <c r="AD7" s="11">
        <f>'OddsRatio_working_3-way'!X7^(1/3)*SIN(('OddsRatio_working_3-way'!Y7+2*PI())/3)</f>
        <v>0.4248820380320199</v>
      </c>
      <c r="AE7" s="11">
        <f>'OddsRatio_working_3-way'!X7^(1/3)*SIN(('OddsRatio_working_3-way'!Y7+4*PI())/3)</f>
        <v>-0.47722775757677022</v>
      </c>
      <c r="AF7" s="11">
        <f>-'OddsRatio_working_3-way'!U7/(3*'OddsRatio_working_3-way'!X7^(1/3))*COS(('OddsRatio_working_3-way'!Y7)/3)</f>
        <v>0.52083333333333326</v>
      </c>
      <c r="AG7" s="11">
        <f>-'OddsRatio_working_3-way'!U7/(3*'OddsRatio_working_3-way'!X7^(1/3))*COS(('OddsRatio_working_3-way'!Y7+2*PI())/3)</f>
        <v>-0.30574938957179593</v>
      </c>
      <c r="AH7" s="11">
        <f>-'OddsRatio_working_3-way'!U7/(3*'OddsRatio_working_3-way'!X7^(1/3))*COS(('OddsRatio_working_3-way'!Y7+4*PI())/3)</f>
        <v>-0.21508394376153725</v>
      </c>
      <c r="AI7" s="11">
        <f>'OddsRatio_working_3-way'!U7/(3*'OddsRatio_working_3-way'!X7^(1/3))*SIN(('OddsRatio_working_3-way'!Y7)/3)</f>
        <v>-5.2345719544750369E-2</v>
      </c>
      <c r="AJ7" s="11">
        <f>'OddsRatio_working_3-way'!U7/(3*'OddsRatio_working_3-way'!X7^(1/3))*SIN(('OddsRatio_working_3-way'!Y7+2*PI())/3)</f>
        <v>-0.42488203803202002</v>
      </c>
      <c r="AK7" s="11">
        <f>'OddsRatio_working_3-way'!U7/(3*'OddsRatio_working_3-way'!X7^(1/3))*SIN(('OddsRatio_working_3-way'!Y7+4*PI())/3)</f>
        <v>0.47722775757677033</v>
      </c>
      <c r="AL7" s="11">
        <f>'OddsRatio_working_3-way'!Z7+'OddsRatio_working_3-way'!AF7</f>
        <v>1.0416666666666665</v>
      </c>
      <c r="AM7" s="11">
        <f>'OddsRatio_working_3-way'!AA7+'OddsRatio_working_3-way'!AG7</f>
        <v>-0.61149877914359174</v>
      </c>
      <c r="AN7" s="11">
        <f>'OddsRatio_working_3-way'!AB7+'OddsRatio_working_3-way'!AH7</f>
        <v>-0.43016788752307444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1.0416666666666665</v>
      </c>
      <c r="AS7" s="11">
        <f>IF(('OddsRatio_working_3-way'!X7=0),IF(Q7&gt;0,-Q7^(1/3),(-Q7)^(1/3)),'OddsRatio_working_3-way'!AM7-'OddsRatio_working_3-way'!R7/3)</f>
        <v>-0.61149877914359174</v>
      </c>
      <c r="AT7" s="11">
        <f>IF(('OddsRatio_working_3-way'!X7=0),IF(Q7&gt;0,-Q7^(1/3),(-Q7)^(1/3)),'OddsRatio_working_3-way'!AN7-'OddsRatio_working_3-way'!R7/3)</f>
        <v>-0.43016788752307444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2.0699999999999998</v>
      </c>
      <c r="B8" s="4">
        <f>IF('True_Odds_Calculator_3-way'!B9="","",'True_Odds_Calculator_3-way'!B9)</f>
        <v>3.51</v>
      </c>
      <c r="C8" s="4">
        <f>IF('True_Odds_Calculator_3-way'!C9="","",'True_Odds_Calculator_3-way'!C9)</f>
        <v>3.84</v>
      </c>
      <c r="D8" s="9">
        <f t="shared" si="13"/>
        <v>0.47204868806785966</v>
      </c>
      <c r="E8" s="9">
        <f t="shared" si="14"/>
        <v>0.27596892600183387</v>
      </c>
      <c r="F8" s="9">
        <f t="shared" si="15"/>
        <v>0.25198238593030631</v>
      </c>
      <c r="G8" s="9">
        <f t="shared" si="16"/>
        <v>1.0452575201038252</v>
      </c>
      <c r="H8" s="9">
        <f t="shared" si="17"/>
        <v>2.118425546511093</v>
      </c>
      <c r="I8" s="9">
        <f t="shared" si="18"/>
        <v>3.6235963754606009</v>
      </c>
      <c r="J8" s="9">
        <f t="shared" si="19"/>
        <v>3.968531357094863</v>
      </c>
      <c r="K8" s="11">
        <f t="shared" si="20"/>
        <v>0.48309178743961356</v>
      </c>
      <c r="L8" s="11">
        <f t="shared" si="21"/>
        <v>0.28490028490028491</v>
      </c>
      <c r="M8" s="11">
        <f t="shared" si="22"/>
        <v>0.26041666666666669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-0.27338026044749053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0.2301051516027362</v>
      </c>
      <c r="Q8" s="11">
        <f>2*'OddsRatio_working_3-way'!K8*'OddsRatio_working_3-way'!L8*'OddsRatio_working_3-way'!M8</f>
        <v>7.168384785131969E-2</v>
      </c>
      <c r="R8" s="11">
        <f t="shared" si="23"/>
        <v>0</v>
      </c>
      <c r="S8" s="11">
        <f t="shared" si="24"/>
        <v>-0.84170360810280087</v>
      </c>
      <c r="T8" s="11">
        <f t="shared" si="25"/>
        <v>-0.26221296202579469</v>
      </c>
      <c r="U8" s="11">
        <f>'OddsRatio_working_3-way'!S8-'OddsRatio_working_3-way'!R8^2/3</f>
        <v>-0.84170360810280087</v>
      </c>
      <c r="V8" s="11">
        <f>'OddsRatio_working_3-way'!S8*'OddsRatio_working_3-way'!R8/3-2*'OddsRatio_working_3-way'!R8^3/27-'OddsRatio_working_3-way'!T8</f>
        <v>0.26221296202579469</v>
      </c>
      <c r="W8" s="11">
        <f>'OddsRatio_working_3-way'!V8^2+4*'OddsRatio_working_3-way'!U8^3/27</f>
        <v>-1.9587698297272305E-2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0.14861303421269376</v>
      </c>
      <c r="Y8" s="11">
        <f>IF('OddsRatio_working_3-way'!W8&gt;=0,IF('OddsRatio_working_3-way'!V8+SQRT('OddsRatio_working_3-way'!W8)&gt;0,0,PI()),ACOS('OddsRatio_working_3-way'!V8/(2*'OddsRatio_working_3-way'!X8)))</f>
        <v>0.49028133801136731</v>
      </c>
      <c r="Z8" s="11">
        <f>'OddsRatio_working_3-way'!X8^(1/3)*COS('OddsRatio_working_3-way'!Y8/3)</f>
        <v>0.52262876005191261</v>
      </c>
      <c r="AA8" s="11">
        <f>'OddsRatio_working_3-way'!X8^(1/3)*COS(('OddsRatio_working_3-way'!Y8+2*PI())/3)</f>
        <v>-0.33594873137069886</v>
      </c>
      <c r="AB8" s="11">
        <f>'OddsRatio_working_3-way'!X8^(1/3)*COS(('OddsRatio_working_3-way'!Y8+4*PI())/3)</f>
        <v>-0.18668002868121364</v>
      </c>
      <c r="AC8" s="11">
        <f>'OddsRatio_working_3-way'!X8^(1/3)*SIN('OddsRatio_working_3-way'!Y8/3)</f>
        <v>8.6180325679360389E-2</v>
      </c>
      <c r="AD8" s="11">
        <f>'OddsRatio_working_3-way'!X8^(1/3)*SIN(('OddsRatio_working_3-way'!Y8+2*PI())/3)</f>
        <v>0.40951962011363785</v>
      </c>
      <c r="AE8" s="11">
        <f>'OddsRatio_working_3-way'!X8^(1/3)*SIN(('OddsRatio_working_3-way'!Y8+4*PI())/3)</f>
        <v>-0.49569994579299836</v>
      </c>
      <c r="AF8" s="11">
        <f>-'OddsRatio_working_3-way'!U8/(3*'OddsRatio_working_3-way'!X8^(1/3))*COS(('OddsRatio_working_3-way'!Y8)/3)</f>
        <v>0.52262876005191261</v>
      </c>
      <c r="AG8" s="11">
        <f>-'OddsRatio_working_3-way'!U8/(3*'OddsRatio_working_3-way'!X8^(1/3))*COS(('OddsRatio_working_3-way'!Y8+2*PI())/3)</f>
        <v>-0.33594873137069886</v>
      </c>
      <c r="AH8" s="11">
        <f>-'OddsRatio_working_3-way'!U8/(3*'OddsRatio_working_3-way'!X8^(1/3))*COS(('OddsRatio_working_3-way'!Y8+4*PI())/3)</f>
        <v>-0.18668002868121364</v>
      </c>
      <c r="AI8" s="11">
        <f>'OddsRatio_working_3-way'!U8/(3*'OddsRatio_working_3-way'!X8^(1/3))*SIN(('OddsRatio_working_3-way'!Y8)/3)</f>
        <v>-8.6180325679360389E-2</v>
      </c>
      <c r="AJ8" s="11">
        <f>'OddsRatio_working_3-way'!U8/(3*'OddsRatio_working_3-way'!X8^(1/3))*SIN(('OddsRatio_working_3-way'!Y8+2*PI())/3)</f>
        <v>-0.40951962011363785</v>
      </c>
      <c r="AK8" s="11">
        <f>'OddsRatio_working_3-way'!U8/(3*'OddsRatio_working_3-way'!X8^(1/3))*SIN(('OddsRatio_working_3-way'!Y8+4*PI())/3)</f>
        <v>0.49569994579299836</v>
      </c>
      <c r="AL8" s="11">
        <f>'OddsRatio_working_3-way'!Z8+'OddsRatio_working_3-way'!AF8</f>
        <v>1.0452575201038252</v>
      </c>
      <c r="AM8" s="11">
        <f>'OddsRatio_working_3-way'!AA8+'OddsRatio_working_3-way'!AG8</f>
        <v>-0.67189746274139772</v>
      </c>
      <c r="AN8" s="11">
        <f>'OddsRatio_working_3-way'!AB8+'OddsRatio_working_3-way'!AH8</f>
        <v>-0.37336005736242728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1.0452575201038252</v>
      </c>
      <c r="AS8" s="11">
        <f>IF(('OddsRatio_working_3-way'!X8=0),IF(Q8&gt;0,-Q8^(1/3),(-Q8)^(1/3)),'OddsRatio_working_3-way'!AM8-'OddsRatio_working_3-way'!R8/3)</f>
        <v>-0.67189746274139772</v>
      </c>
      <c r="AT8" s="11">
        <f>IF(('OddsRatio_working_3-way'!X8=0),IF(Q8&gt;0,-Q8^(1/3),(-Q8)^(1/3)),'OddsRatio_working_3-way'!AN8-'OddsRatio_working_3-way'!R8/3)</f>
        <v>-0.37336005736242728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1.6</v>
      </c>
      <c r="B9" s="4">
        <f>IF('True_Odds_Calculator_3-way'!B10="","",'True_Odds_Calculator_3-way'!B10)</f>
        <v>3.75</v>
      </c>
      <c r="C9" s="4">
        <f>IF('True_Odds_Calculator_3-way'!C10="","",'True_Odds_Calculator_3-way'!C10)</f>
        <v>6.33</v>
      </c>
      <c r="D9" s="9">
        <f t="shared" si="13"/>
        <v>0.60390117891166817</v>
      </c>
      <c r="E9" s="9">
        <f t="shared" si="14"/>
        <v>0.24961256258029879</v>
      </c>
      <c r="F9" s="9">
        <f t="shared" si="15"/>
        <v>0.1464862585080331</v>
      </c>
      <c r="G9" s="9">
        <f t="shared" si="16"/>
        <v>1.0931667710992294</v>
      </c>
      <c r="H9" s="9">
        <f t="shared" si="17"/>
        <v>1.6559000626595377</v>
      </c>
      <c r="I9" s="9">
        <f t="shared" si="18"/>
        <v>4.0062086205228802</v>
      </c>
      <c r="J9" s="9">
        <f t="shared" si="19"/>
        <v>6.8265788899588928</v>
      </c>
      <c r="K9" s="11">
        <f t="shared" si="20"/>
        <v>0.625</v>
      </c>
      <c r="L9" s="11">
        <f t="shared" si="21"/>
        <v>0.26666666666666666</v>
      </c>
      <c r="M9" s="11">
        <f t="shared" si="22"/>
        <v>0.15797788309636651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-0.23155608214849921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0.22854133754607686</v>
      </c>
      <c r="Q9" s="11">
        <f>2*'OddsRatio_working_3-way'!K9*'OddsRatio_working_3-way'!L9*'OddsRatio_working_3-way'!M9</f>
        <v>5.2659294365455502E-2</v>
      </c>
      <c r="R9" s="11">
        <f t="shared" si="23"/>
        <v>0</v>
      </c>
      <c r="S9" s="11">
        <f t="shared" si="24"/>
        <v>-0.98698049917562103</v>
      </c>
      <c r="T9" s="11">
        <f t="shared" si="25"/>
        <v>-0.22741486156120302</v>
      </c>
      <c r="U9" s="11">
        <f>'OddsRatio_working_3-way'!S9-'OddsRatio_working_3-way'!R9^2/3</f>
        <v>-0.98698049917562103</v>
      </c>
      <c r="V9" s="11">
        <f>'OddsRatio_working_3-way'!S9*'OddsRatio_working_3-way'!R9/3-2*'OddsRatio_working_3-way'!R9^3/27-'OddsRatio_working_3-way'!T9</f>
        <v>0.22741486156120302</v>
      </c>
      <c r="W9" s="11">
        <f>'OddsRatio_working_3-way'!V9^2+4*'OddsRatio_working_3-way'!U9^3/27</f>
        <v>-9.0719193752988453E-2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0.1887039433953949</v>
      </c>
      <c r="Y9" s="11">
        <f>IF('OddsRatio_working_3-way'!W9&gt;=0,IF('OddsRatio_working_3-way'!V9+SQRT('OddsRatio_working_3-way'!W9)&gt;0,0,PI()),ACOS('OddsRatio_working_3-way'!V9/(2*'OddsRatio_working_3-way'!X9)))</f>
        <v>0.92407819817415704</v>
      </c>
      <c r="Z9" s="11">
        <f>'OddsRatio_working_3-way'!X9^(1/3)*COS('OddsRatio_working_3-way'!Y9/3)</f>
        <v>0.54658338554961472</v>
      </c>
      <c r="AA9" s="11">
        <f>'OddsRatio_working_3-way'!X9^(1/3)*COS(('OddsRatio_working_3-way'!Y9+2*PI())/3)</f>
        <v>-0.42389075244898372</v>
      </c>
      <c r="AB9" s="11">
        <f>'OddsRatio_working_3-way'!X9^(1/3)*COS(('OddsRatio_working_3-way'!Y9+4*PI())/3)</f>
        <v>-0.12269263310063068</v>
      </c>
      <c r="AC9" s="11">
        <f>'OddsRatio_working_3-way'!X9^(1/3)*SIN('OddsRatio_working_3-way'!Y9/3)</f>
        <v>0.17389681528518058</v>
      </c>
      <c r="AD9" s="11">
        <f>'OddsRatio_working_3-way'!X9^(1/3)*SIN(('OddsRatio_working_3-way'!Y9+2*PI())/3)</f>
        <v>0.38640668952988044</v>
      </c>
      <c r="AE9" s="11">
        <f>'OddsRatio_working_3-way'!X9^(1/3)*SIN(('OddsRatio_working_3-way'!Y9+4*PI())/3)</f>
        <v>-0.56030350481506097</v>
      </c>
      <c r="AF9" s="11">
        <f>-'OddsRatio_working_3-way'!U9/(3*'OddsRatio_working_3-way'!X9^(1/3))*COS(('OddsRatio_working_3-way'!Y9)/3)</f>
        <v>0.54658338554961472</v>
      </c>
      <c r="AG9" s="11">
        <f>-'OddsRatio_working_3-way'!U9/(3*'OddsRatio_working_3-way'!X9^(1/3))*COS(('OddsRatio_working_3-way'!Y9+2*PI())/3)</f>
        <v>-0.42389075244898372</v>
      </c>
      <c r="AH9" s="11">
        <f>-'OddsRatio_working_3-way'!U9/(3*'OddsRatio_working_3-way'!X9^(1/3))*COS(('OddsRatio_working_3-way'!Y9+4*PI())/3)</f>
        <v>-0.12269263310063068</v>
      </c>
      <c r="AI9" s="11">
        <f>'OddsRatio_working_3-way'!U9/(3*'OddsRatio_working_3-way'!X9^(1/3))*SIN(('OddsRatio_working_3-way'!Y9)/3)</f>
        <v>-0.17389681528518058</v>
      </c>
      <c r="AJ9" s="11">
        <f>'OddsRatio_working_3-way'!U9/(3*'OddsRatio_working_3-way'!X9^(1/3))*SIN(('OddsRatio_working_3-way'!Y9+2*PI())/3)</f>
        <v>-0.38640668952988044</v>
      </c>
      <c r="AK9" s="11">
        <f>'OddsRatio_working_3-way'!U9/(3*'OddsRatio_working_3-way'!X9^(1/3))*SIN(('OddsRatio_working_3-way'!Y9+4*PI())/3)</f>
        <v>0.56030350481506097</v>
      </c>
      <c r="AL9" s="11">
        <f>'OddsRatio_working_3-way'!Z9+'OddsRatio_working_3-way'!AF9</f>
        <v>1.0931667710992294</v>
      </c>
      <c r="AM9" s="11">
        <f>'OddsRatio_working_3-way'!AA9+'OddsRatio_working_3-way'!AG9</f>
        <v>-0.84778150489796744</v>
      </c>
      <c r="AN9" s="11">
        <f>'OddsRatio_working_3-way'!AB9+'OddsRatio_working_3-way'!AH9</f>
        <v>-0.24538526620126136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1.0931667710992294</v>
      </c>
      <c r="AS9" s="11">
        <f>IF(('OddsRatio_working_3-way'!X9=0),IF(Q9&gt;0,-Q9^(1/3),(-Q9)^(1/3)),'OddsRatio_working_3-way'!AM9-'OddsRatio_working_3-way'!R9/3)</f>
        <v>-0.84778150489796744</v>
      </c>
      <c r="AT9" s="11">
        <f>IF(('OddsRatio_working_3-way'!X9=0),IF(Q9&gt;0,-Q9^(1/3),(-Q9)^(1/3)),'OddsRatio_working_3-way'!AN9-'OddsRatio_working_3-way'!R9/3)</f>
        <v>-0.24538526620126136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2.54</v>
      </c>
      <c r="B10" s="4">
        <f>IF('True_Odds_Calculator_3-way'!B11="","",'True_Odds_Calculator_3-way'!B11)</f>
        <v>2.96</v>
      </c>
      <c r="C10" s="4">
        <f>IF('True_Odds_Calculator_3-way'!C11="","",'True_Odds_Calculator_3-way'!C11)</f>
        <v>3.19</v>
      </c>
      <c r="D10" s="9">
        <f t="shared" si="13"/>
        <v>0.37779605507993963</v>
      </c>
      <c r="E10" s="9">
        <f t="shared" si="14"/>
        <v>0.32298764113270506</v>
      </c>
      <c r="F10" s="9">
        <f t="shared" si="15"/>
        <v>0.29921630378735548</v>
      </c>
      <c r="G10" s="9">
        <f t="shared" si="16"/>
        <v>1.0694355598204606</v>
      </c>
      <c r="H10" s="9">
        <f t="shared" si="17"/>
        <v>2.6469307621235094</v>
      </c>
      <c r="I10" s="9">
        <f t="shared" si="18"/>
        <v>3.0960936972481021</v>
      </c>
      <c r="J10" s="9">
        <f t="shared" si="19"/>
        <v>3.3420638760068089</v>
      </c>
      <c r="K10" s="11">
        <f t="shared" si="20"/>
        <v>0.39370078740157477</v>
      </c>
      <c r="L10" s="11">
        <f t="shared" si="21"/>
        <v>0.33783783783783783</v>
      </c>
      <c r="M10" s="11">
        <f t="shared" si="22"/>
        <v>0.31347962382445144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-0.27561623529584445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0.23724450143130563</v>
      </c>
      <c r="Q10" s="11">
        <f>2*'OddsRatio_working_3-way'!K10*'OddsRatio_working_3-way'!L10*'OddsRatio_working_3-way'!M10</f>
        <v>8.3389982928402689E-2</v>
      </c>
      <c r="R10" s="11">
        <f t="shared" si="23"/>
        <v>0</v>
      </c>
      <c r="S10" s="11">
        <f t="shared" si="24"/>
        <v>-0.86077839782061139</v>
      </c>
      <c r="T10" s="11">
        <f t="shared" si="25"/>
        <v>-0.30255831206348383</v>
      </c>
      <c r="U10" s="11">
        <f>'OddsRatio_working_3-way'!S10-'OddsRatio_working_3-way'!R10^2/3</f>
        <v>-0.86077839782061139</v>
      </c>
      <c r="V10" s="11">
        <f>'OddsRatio_working_3-way'!S10*'OddsRatio_working_3-way'!R10/3-2*'OddsRatio_working_3-way'!R10^3/27-'OddsRatio_working_3-way'!T10</f>
        <v>0.30255831206348383</v>
      </c>
      <c r="W10" s="11">
        <f>'OddsRatio_working_3-way'!V10^2+4*'OddsRatio_working_3-way'!U10^3/27</f>
        <v>-2.945085991840346E-3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0.15369337834674662</v>
      </c>
      <c r="Y10" s="11">
        <f>IF('OddsRatio_working_3-way'!W10&gt;=0,IF('OddsRatio_working_3-way'!V10+SQRT('OddsRatio_working_3-way'!W10)&gt;0,0,PI()),ACOS('OddsRatio_working_3-way'!V10/(2*'OddsRatio_working_3-way'!X10)))</f>
        <v>0.17747867862150501</v>
      </c>
      <c r="Z10" s="11">
        <f>'OddsRatio_working_3-way'!X10^(1/3)*COS('OddsRatio_working_3-way'!Y10/3)</f>
        <v>0.53471777991023028</v>
      </c>
      <c r="AA10" s="11">
        <f>'OddsRatio_working_3-way'!X10^(1/3)*COS(('OddsRatio_working_3-way'!Y10+2*PI())/3)</f>
        <v>-0.29478645530566644</v>
      </c>
      <c r="AB10" s="11">
        <f>'OddsRatio_working_3-way'!X10^(1/3)*COS(('OddsRatio_working_3-way'!Y10+4*PI())/3)</f>
        <v>-0.23993132460456371</v>
      </c>
      <c r="AC10" s="11">
        <f>'OddsRatio_working_3-way'!X10^(1/3)*SIN('OddsRatio_working_3-way'!Y10/3)</f>
        <v>3.1670624476713836E-2</v>
      </c>
      <c r="AD10" s="11">
        <f>'OddsRatio_working_3-way'!X10^(1/3)*SIN(('OddsRatio_working_3-way'!Y10+2*PI())/3)</f>
        <v>0.44724386901911889</v>
      </c>
      <c r="AE10" s="11">
        <f>'OddsRatio_working_3-way'!X10^(1/3)*SIN(('OddsRatio_working_3-way'!Y10+4*PI())/3)</f>
        <v>-0.4789144934958327</v>
      </c>
      <c r="AF10" s="11">
        <f>-'OddsRatio_working_3-way'!U10/(3*'OddsRatio_working_3-way'!X10^(1/3))*COS(('OddsRatio_working_3-way'!Y10)/3)</f>
        <v>0.53471777991023028</v>
      </c>
      <c r="AG10" s="11">
        <f>-'OddsRatio_working_3-way'!U10/(3*'OddsRatio_working_3-way'!X10^(1/3))*COS(('OddsRatio_working_3-way'!Y10+2*PI())/3)</f>
        <v>-0.29478645530566644</v>
      </c>
      <c r="AH10" s="11">
        <f>-'OddsRatio_working_3-way'!U10/(3*'OddsRatio_working_3-way'!X10^(1/3))*COS(('OddsRatio_working_3-way'!Y10+4*PI())/3)</f>
        <v>-0.23993132460456371</v>
      </c>
      <c r="AI10" s="11">
        <f>'OddsRatio_working_3-way'!U10/(3*'OddsRatio_working_3-way'!X10^(1/3))*SIN(('OddsRatio_working_3-way'!Y10)/3)</f>
        <v>-3.1670624476713836E-2</v>
      </c>
      <c r="AJ10" s="11">
        <f>'OddsRatio_working_3-way'!U10/(3*'OddsRatio_working_3-way'!X10^(1/3))*SIN(('OddsRatio_working_3-way'!Y10+2*PI())/3)</f>
        <v>-0.44724386901911889</v>
      </c>
      <c r="AK10" s="11">
        <f>'OddsRatio_working_3-way'!U10/(3*'OddsRatio_working_3-way'!X10^(1/3))*SIN(('OddsRatio_working_3-way'!Y10+4*PI())/3)</f>
        <v>0.4789144934958327</v>
      </c>
      <c r="AL10" s="11">
        <f>'OddsRatio_working_3-way'!Z10+'OddsRatio_working_3-way'!AF10</f>
        <v>1.0694355598204606</v>
      </c>
      <c r="AM10" s="11">
        <f>'OddsRatio_working_3-way'!AA10+'OddsRatio_working_3-way'!AG10</f>
        <v>-0.58957291061133288</v>
      </c>
      <c r="AN10" s="11">
        <f>'OddsRatio_working_3-way'!AB10+'OddsRatio_working_3-way'!AH10</f>
        <v>-0.47986264920912741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1.0694355598204606</v>
      </c>
      <c r="AS10" s="11">
        <f>IF(('OddsRatio_working_3-way'!X10=0),IF(Q10&gt;0,-Q10^(1/3),(-Q10)^(1/3)),'OddsRatio_working_3-way'!AM10-'OddsRatio_working_3-way'!R10/3)</f>
        <v>-0.58957291061133288</v>
      </c>
      <c r="AT10" s="11">
        <f>IF(('OddsRatio_working_3-way'!X10=0),IF(Q10&gt;0,-Q10^(1/3),(-Q10)^(1/3)),'OddsRatio_working_3-way'!AN10-'OddsRatio_working_3-way'!R10/3)</f>
        <v>-0.47986264920912741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2.69</v>
      </c>
      <c r="B11" s="4">
        <f>IF('True_Odds_Calculator_3-way'!B12="","",'True_Odds_Calculator_3-way'!B12)</f>
        <v>3.15</v>
      </c>
      <c r="C11" s="4">
        <f>IF('True_Odds_Calculator_3-way'!C12="","",'True_Odds_Calculator_3-way'!C12)</f>
        <v>2.91</v>
      </c>
      <c r="D11" s="9">
        <f t="shared" si="13"/>
        <v>0.36037938171951811</v>
      </c>
      <c r="E11" s="9">
        <f t="shared" si="14"/>
        <v>0.30694150432574518</v>
      </c>
      <c r="F11" s="9">
        <f t="shared" si="15"/>
        <v>0.33267911395473659</v>
      </c>
      <c r="G11" s="9">
        <f t="shared" si="16"/>
        <v>1.0502091901641275</v>
      </c>
      <c r="H11" s="9">
        <f t="shared" si="17"/>
        <v>2.7748535313773752</v>
      </c>
      <c r="I11" s="9">
        <f t="shared" si="18"/>
        <v>3.2579497588528743</v>
      </c>
      <c r="J11" s="9">
        <f t="shared" si="19"/>
        <v>3.0058995532134825</v>
      </c>
      <c r="K11" s="11">
        <f t="shared" si="20"/>
        <v>0.37174721189591081</v>
      </c>
      <c r="L11" s="11">
        <f t="shared" si="21"/>
        <v>0.31746031746031744</v>
      </c>
      <c r="M11" s="11">
        <f t="shared" si="22"/>
        <v>0.3436426116838488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-0.28145094358254952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0.23319112730065861</v>
      </c>
      <c r="Q11" s="11">
        <f>2*'OddsRatio_working_3-way'!K11*'OddsRatio_working_3-way'!L11*'OddsRatio_working_3-way'!M11</f>
        <v>8.1109957321968212E-2</v>
      </c>
      <c r="R11" s="11">
        <f t="shared" si="23"/>
        <v>0</v>
      </c>
      <c r="S11" s="11">
        <f t="shared" si="24"/>
        <v>-0.82853205014131948</v>
      </c>
      <c r="T11" s="11">
        <f t="shared" si="25"/>
        <v>-0.28818506091871982</v>
      </c>
      <c r="U11" s="11">
        <f>'OddsRatio_working_3-way'!S11-'OddsRatio_working_3-way'!R11^2/3</f>
        <v>-0.82853205014131948</v>
      </c>
      <c r="V11" s="11">
        <f>'OddsRatio_working_3-way'!S11*'OddsRatio_working_3-way'!R11/3-2*'OddsRatio_working_3-way'!R11^3/27-'OddsRatio_working_3-way'!T11</f>
        <v>0.28818506091871982</v>
      </c>
      <c r="W11" s="11">
        <f>'OddsRatio_working_3-way'!V11^2+4*'OddsRatio_working_3-way'!U11^3/27</f>
        <v>-1.2098966643130094E-3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0.14513831851120437</v>
      </c>
      <c r="Y11" s="11">
        <f>IF('OddsRatio_working_3-way'!W11&gt;=0,IF('OddsRatio_working_3-way'!V11+SQRT('OddsRatio_working_3-way'!W11)&gt;0,0,PI()),ACOS('OddsRatio_working_3-way'!V11/(2*'OddsRatio_working_3-way'!X11)))</f>
        <v>0.12011767334802492</v>
      </c>
      <c r="Z11" s="11">
        <f>'OddsRatio_working_3-way'!X11^(1/3)*COS('OddsRatio_working_3-way'!Y11/3)</f>
        <v>0.52510459508206375</v>
      </c>
      <c r="AA11" s="11">
        <f>'OddsRatio_working_3-way'!X11^(1/3)*COS(('OddsRatio_working_3-way'!Y11+2*PI())/3)</f>
        <v>-0.28077002800084033</v>
      </c>
      <c r="AB11" s="11">
        <f>'OddsRatio_working_3-way'!X11^(1/3)*COS(('OddsRatio_working_3-way'!Y11+4*PI())/3)</f>
        <v>-0.24433456708122356</v>
      </c>
      <c r="AC11" s="11">
        <f>'OddsRatio_working_3-way'!X11^(1/3)*SIN('OddsRatio_working_3-way'!Y11/3)</f>
        <v>2.1036023169988861E-2</v>
      </c>
      <c r="AD11" s="11">
        <f>'OddsRatio_working_3-way'!X11^(1/3)*SIN(('OddsRatio_working_3-way'!Y11+2*PI())/3)</f>
        <v>0.44423590740001401</v>
      </c>
      <c r="AE11" s="11">
        <f>'OddsRatio_working_3-way'!X11^(1/3)*SIN(('OddsRatio_working_3-way'!Y11+4*PI())/3)</f>
        <v>-0.46527193057000282</v>
      </c>
      <c r="AF11" s="11">
        <f>-'OddsRatio_working_3-way'!U11/(3*'OddsRatio_working_3-way'!X11^(1/3))*COS(('OddsRatio_working_3-way'!Y11)/3)</f>
        <v>0.52510459508206375</v>
      </c>
      <c r="AG11" s="11">
        <f>-'OddsRatio_working_3-way'!U11/(3*'OddsRatio_working_3-way'!X11^(1/3))*COS(('OddsRatio_working_3-way'!Y11+2*PI())/3)</f>
        <v>-0.28077002800084033</v>
      </c>
      <c r="AH11" s="11">
        <f>-'OddsRatio_working_3-way'!U11/(3*'OddsRatio_working_3-way'!X11^(1/3))*COS(('OddsRatio_working_3-way'!Y11+4*PI())/3)</f>
        <v>-0.24433456708122356</v>
      </c>
      <c r="AI11" s="11">
        <f>'OddsRatio_working_3-way'!U11/(3*'OddsRatio_working_3-way'!X11^(1/3))*SIN(('OddsRatio_working_3-way'!Y11)/3)</f>
        <v>-2.1036023169988861E-2</v>
      </c>
      <c r="AJ11" s="11">
        <f>'OddsRatio_working_3-way'!U11/(3*'OddsRatio_working_3-way'!X11^(1/3))*SIN(('OddsRatio_working_3-way'!Y11+2*PI())/3)</f>
        <v>-0.44423590740001401</v>
      </c>
      <c r="AK11" s="11">
        <f>'OddsRatio_working_3-way'!U11/(3*'OddsRatio_working_3-way'!X11^(1/3))*SIN(('OddsRatio_working_3-way'!Y11+4*PI())/3)</f>
        <v>0.46527193057000282</v>
      </c>
      <c r="AL11" s="11">
        <f>'OddsRatio_working_3-way'!Z11+'OddsRatio_working_3-way'!AF11</f>
        <v>1.0502091901641275</v>
      </c>
      <c r="AM11" s="11">
        <f>'OddsRatio_working_3-way'!AA11+'OddsRatio_working_3-way'!AG11</f>
        <v>-0.56154005600168067</v>
      </c>
      <c r="AN11" s="11">
        <f>'OddsRatio_working_3-way'!AB11+'OddsRatio_working_3-way'!AH11</f>
        <v>-0.48866913416244712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1.0502091901641275</v>
      </c>
      <c r="AS11" s="11">
        <f>IF(('OddsRatio_working_3-way'!X11=0),IF(Q11&gt;0,-Q11^(1/3),(-Q11)^(1/3)),'OddsRatio_working_3-way'!AM11-'OddsRatio_working_3-way'!R11/3)</f>
        <v>-0.56154005600168067</v>
      </c>
      <c r="AT11" s="11">
        <f>IF(('OddsRatio_working_3-way'!X11=0),IF(Q11&gt;0,-Q11^(1/3),(-Q11)^(1/3)),'OddsRatio_working_3-way'!AN11-'OddsRatio_working_3-way'!R11/3)</f>
        <v>-0.48866913416244712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2.16</v>
      </c>
      <c r="B12" s="4">
        <f>IF('True_Odds_Calculator_3-way'!B13="","",'True_Odds_Calculator_3-way'!B13)</f>
        <v>3.25</v>
      </c>
      <c r="C12" s="4">
        <f>IF('True_Odds_Calculator_3-way'!C13="","",'True_Odds_Calculator_3-way'!C13)</f>
        <v>3.79</v>
      </c>
      <c r="D12" s="9">
        <f t="shared" si="13"/>
        <v>0.44980655906716999</v>
      </c>
      <c r="E12" s="9">
        <f t="shared" si="14"/>
        <v>0.29651212773680008</v>
      </c>
      <c r="F12" s="9">
        <f t="shared" si="15"/>
        <v>0.25368131319602982</v>
      </c>
      <c r="G12" s="9">
        <f t="shared" si="16"/>
        <v>1.0544637042264826</v>
      </c>
      <c r="H12" s="9">
        <f t="shared" si="17"/>
        <v>2.2231778969027198</v>
      </c>
      <c r="I12" s="9">
        <f t="shared" si="18"/>
        <v>3.3725433345095857</v>
      </c>
      <c r="J12" s="9">
        <f t="shared" si="19"/>
        <v>3.9419537347918863</v>
      </c>
      <c r="K12" s="11">
        <f t="shared" si="20"/>
        <v>0.46296296296296291</v>
      </c>
      <c r="L12" s="11">
        <f t="shared" si="21"/>
        <v>0.30769230769230771</v>
      </c>
      <c r="M12" s="11">
        <f t="shared" si="22"/>
        <v>0.26385224274406333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-0.27369596103105331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0.23303189530102458</v>
      </c>
      <c r="Q12" s="11">
        <f>2*'OddsRatio_working_3-way'!K12*'OddsRatio_working_3-way'!L12*'OddsRatio_working_3-way'!M12</f>
        <v>7.5171579129362773E-2</v>
      </c>
      <c r="R12" s="11">
        <f t="shared" si="23"/>
        <v>0</v>
      </c>
      <c r="S12" s="11">
        <f t="shared" si="24"/>
        <v>-0.85142613878246076</v>
      </c>
      <c r="T12" s="11">
        <f t="shared" si="25"/>
        <v>-0.27465359315563254</v>
      </c>
      <c r="U12" s="11">
        <f>'OddsRatio_working_3-way'!S12-'OddsRatio_working_3-way'!R12^2/3</f>
        <v>-0.85142613878246076</v>
      </c>
      <c r="V12" s="11">
        <f>'OddsRatio_working_3-way'!S12*'OddsRatio_working_3-way'!R12/3-2*'OddsRatio_working_3-way'!R12^3/27-'OddsRatio_working_3-way'!T12</f>
        <v>0.27465359315563254</v>
      </c>
      <c r="W12" s="11">
        <f>'OddsRatio_working_3-way'!V12^2+4*'OddsRatio_working_3-way'!U12^3/27</f>
        <v>-1.6005603038511479E-2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0.15119540276725613</v>
      </c>
      <c r="Y12" s="11">
        <f>IF('OddsRatio_working_3-way'!W12&gt;=0,IF('OddsRatio_working_3-way'!V12+SQRT('OddsRatio_working_3-way'!W12)&gt;0,0,PI()),ACOS('OddsRatio_working_3-way'!V12/(2*'OddsRatio_working_3-way'!X12)))</f>
        <v>0.43165729176741507</v>
      </c>
      <c r="Z12" s="11">
        <f>'OddsRatio_working_3-way'!X12^(1/3)*COS('OddsRatio_working_3-way'!Y12/3)</f>
        <v>0.52723185211324131</v>
      </c>
      <c r="AA12" s="11">
        <f>'OddsRatio_working_3-way'!X12^(1/3)*COS(('OddsRatio_working_3-way'!Y12+2*PI())/3)</f>
        <v>-0.32977078440841645</v>
      </c>
      <c r="AB12" s="11">
        <f>'OddsRatio_working_3-way'!X12^(1/3)*COS(('OddsRatio_working_3-way'!Y12+4*PI())/3)</f>
        <v>-0.19746106770482494</v>
      </c>
      <c r="AC12" s="11">
        <f>'OddsRatio_working_3-way'!X12^(1/3)*SIN('OddsRatio_working_3-way'!Y12/3)</f>
        <v>7.638905055522173E-2</v>
      </c>
      <c r="AD12" s="11">
        <f>'OddsRatio_working_3-way'!X12^(1/3)*SIN(('OddsRatio_working_3-way'!Y12+2*PI())/3)</f>
        <v>0.4184016523367764</v>
      </c>
      <c r="AE12" s="11">
        <f>'OddsRatio_working_3-way'!X12^(1/3)*SIN(('OddsRatio_working_3-way'!Y12+4*PI())/3)</f>
        <v>-0.49479070289199811</v>
      </c>
      <c r="AF12" s="11">
        <f>-'OddsRatio_working_3-way'!U12/(3*'OddsRatio_working_3-way'!X12^(1/3))*COS(('OddsRatio_working_3-way'!Y12)/3)</f>
        <v>0.5272318521132412</v>
      </c>
      <c r="AG12" s="11">
        <f>-'OddsRatio_working_3-way'!U12/(3*'OddsRatio_working_3-way'!X12^(1/3))*COS(('OddsRatio_working_3-way'!Y12+2*PI())/3)</f>
        <v>-0.3297707844084164</v>
      </c>
      <c r="AH12" s="11">
        <f>-'OddsRatio_working_3-way'!U12/(3*'OddsRatio_working_3-way'!X12^(1/3))*COS(('OddsRatio_working_3-way'!Y12+4*PI())/3)</f>
        <v>-0.19746106770482491</v>
      </c>
      <c r="AI12" s="11">
        <f>'OddsRatio_working_3-way'!U12/(3*'OddsRatio_working_3-way'!X12^(1/3))*SIN(('OddsRatio_working_3-way'!Y12)/3)</f>
        <v>-7.6389050555221716E-2</v>
      </c>
      <c r="AJ12" s="11">
        <f>'OddsRatio_working_3-way'!U12/(3*'OddsRatio_working_3-way'!X12^(1/3))*SIN(('OddsRatio_working_3-way'!Y12+2*PI())/3)</f>
        <v>-0.41840165233677629</v>
      </c>
      <c r="AK12" s="11">
        <f>'OddsRatio_working_3-way'!U12/(3*'OddsRatio_working_3-way'!X12^(1/3))*SIN(('OddsRatio_working_3-way'!Y12+4*PI())/3)</f>
        <v>0.494790702891998</v>
      </c>
      <c r="AL12" s="11">
        <f>'OddsRatio_working_3-way'!Z12+'OddsRatio_working_3-way'!AF12</f>
        <v>1.0544637042264826</v>
      </c>
      <c r="AM12" s="11">
        <f>'OddsRatio_working_3-way'!AA12+'OddsRatio_working_3-way'!AG12</f>
        <v>-0.6595415688168329</v>
      </c>
      <c r="AN12" s="11">
        <f>'OddsRatio_working_3-way'!AB12+'OddsRatio_working_3-way'!AH12</f>
        <v>-0.39492213540964982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1.0544637042264826</v>
      </c>
      <c r="AS12" s="11">
        <f>IF(('OddsRatio_working_3-way'!X12=0),IF(Q12&gt;0,-Q12^(1/3),(-Q12)^(1/3)),'OddsRatio_working_3-way'!AM12-'OddsRatio_working_3-way'!R12/3)</f>
        <v>-0.6595415688168329</v>
      </c>
      <c r="AT12" s="11">
        <f>IF(('OddsRatio_working_3-way'!X12=0),IF(Q12&gt;0,-Q12^(1/3),(-Q12)^(1/3)),'OddsRatio_working_3-way'!AN12-'OddsRatio_working_3-way'!R12/3)</f>
        <v>-0.39492213540964982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2.04</v>
      </c>
      <c r="B13" s="4">
        <f>IF('True_Odds_Calculator_3-way'!B14="","",'True_Odds_Calculator_3-way'!B14)</f>
        <v>3.21</v>
      </c>
      <c r="C13" s="4">
        <f>IF('True_Odds_Calculator_3-way'!C14="","",'True_Odds_Calculator_3-way'!C14)</f>
        <v>4.32</v>
      </c>
      <c r="D13" s="9">
        <f t="shared" si="13"/>
        <v>0.4771888608381476</v>
      </c>
      <c r="E13" s="9">
        <f t="shared" si="14"/>
        <v>0.30046601110170806</v>
      </c>
      <c r="F13" s="9">
        <f t="shared" si="15"/>
        <v>0.22234512806014434</v>
      </c>
      <c r="G13" s="9">
        <f t="shared" si="16"/>
        <v>1.0534676302835246</v>
      </c>
      <c r="H13" s="9">
        <f t="shared" si="17"/>
        <v>2.0956063354948657</v>
      </c>
      <c r="I13" s="9">
        <f t="shared" si="18"/>
        <v>3.3281634629265904</v>
      </c>
      <c r="J13" s="9">
        <f t="shared" si="19"/>
        <v>4.497512532541303</v>
      </c>
      <c r="K13" s="11">
        <f t="shared" si="20"/>
        <v>0.49019607843137253</v>
      </c>
      <c r="L13" s="11">
        <f t="shared" si="21"/>
        <v>0.3115264797507788</v>
      </c>
      <c r="M13" s="11">
        <f t="shared" si="22"/>
        <v>0.23148148148148145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-0.26973962539902319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0.23224502677498832</v>
      </c>
      <c r="Q13" s="11">
        <f>2*'OddsRatio_working_3-way'!K13*'OddsRatio_working_3-way'!L13*'OddsRatio_working_3-way'!M13</f>
        <v>7.0698638287667648E-2</v>
      </c>
      <c r="R13" s="11">
        <f t="shared" si="23"/>
        <v>0</v>
      </c>
      <c r="S13" s="11">
        <f t="shared" si="24"/>
        <v>-0.86099706867847292</v>
      </c>
      <c r="T13" s="11">
        <f t="shared" si="25"/>
        <v>-0.26209956428568421</v>
      </c>
      <c r="U13" s="11">
        <f>'OddsRatio_working_3-way'!S13-'OddsRatio_working_3-way'!R13^2/3</f>
        <v>-0.86099706867847292</v>
      </c>
      <c r="V13" s="11">
        <f>'OddsRatio_working_3-way'!S13*'OddsRatio_working_3-way'!R13/3-2*'OddsRatio_working_3-way'!R13^3/27-'OddsRatio_working_3-way'!T13</f>
        <v>0.26209956428568421</v>
      </c>
      <c r="W13" s="11">
        <f>'OddsRatio_working_3-way'!V13^2+4*'OddsRatio_working_3-way'!U13^3/27</f>
        <v>-2.5862464604451157E-2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0.15375194812033818</v>
      </c>
      <c r="Y13" s="11">
        <f>IF('OddsRatio_working_3-way'!W13&gt;=0,IF('OddsRatio_working_3-way'!V13+SQRT('OddsRatio_working_3-way'!W13)&gt;0,0,PI()),ACOS('OddsRatio_working_3-way'!V13/(2*'OddsRatio_working_3-way'!X13)))</f>
        <v>0.55034239460220946</v>
      </c>
      <c r="Z13" s="11">
        <f>'OddsRatio_working_3-way'!X13^(1/3)*COS('OddsRatio_working_3-way'!Y13/3)</f>
        <v>0.52673381514176232</v>
      </c>
      <c r="AA13" s="11">
        <f>'OddsRatio_working_3-way'!X13^(1/3)*COS(('OddsRatio_working_3-way'!Y13+2*PI())/3)</f>
        <v>-0.34800072563004109</v>
      </c>
      <c r="AB13" s="11">
        <f>'OddsRatio_working_3-way'!X13^(1/3)*COS(('OddsRatio_working_3-way'!Y13+4*PI())/3)</f>
        <v>-0.1787330895117214</v>
      </c>
      <c r="AC13" s="11">
        <f>'OddsRatio_working_3-way'!X13^(1/3)*SIN('OddsRatio_working_3-way'!Y13/3)</f>
        <v>9.7726715278003556E-2</v>
      </c>
      <c r="AD13" s="11">
        <f>'OddsRatio_working_3-way'!X13^(1/3)*SIN(('OddsRatio_working_3-way'!Y13+2*PI())/3)</f>
        <v>0.40730150730606079</v>
      </c>
      <c r="AE13" s="11">
        <f>'OddsRatio_working_3-way'!X13^(1/3)*SIN(('OddsRatio_working_3-way'!Y13+4*PI())/3)</f>
        <v>-0.50502822258406443</v>
      </c>
      <c r="AF13" s="11">
        <f>-'OddsRatio_working_3-way'!U13/(3*'OddsRatio_working_3-way'!X13^(1/3))*COS(('OddsRatio_working_3-way'!Y13)/3)</f>
        <v>0.52673381514176232</v>
      </c>
      <c r="AG13" s="11">
        <f>-'OddsRatio_working_3-way'!U13/(3*'OddsRatio_working_3-way'!X13^(1/3))*COS(('OddsRatio_working_3-way'!Y13+2*PI())/3)</f>
        <v>-0.34800072563004109</v>
      </c>
      <c r="AH13" s="11">
        <f>-'OddsRatio_working_3-way'!U13/(3*'OddsRatio_working_3-way'!X13^(1/3))*COS(('OddsRatio_working_3-way'!Y13+4*PI())/3)</f>
        <v>-0.1787330895117214</v>
      </c>
      <c r="AI13" s="11">
        <f>'OddsRatio_working_3-way'!U13/(3*'OddsRatio_working_3-way'!X13^(1/3))*SIN(('OddsRatio_working_3-way'!Y13)/3)</f>
        <v>-9.7726715278003556E-2</v>
      </c>
      <c r="AJ13" s="11">
        <f>'OddsRatio_working_3-way'!U13/(3*'OddsRatio_working_3-way'!X13^(1/3))*SIN(('OddsRatio_working_3-way'!Y13+2*PI())/3)</f>
        <v>-0.40730150730606079</v>
      </c>
      <c r="AK13" s="11">
        <f>'OddsRatio_working_3-way'!U13/(3*'OddsRatio_working_3-way'!X13^(1/3))*SIN(('OddsRatio_working_3-way'!Y13+4*PI())/3)</f>
        <v>0.50502822258406443</v>
      </c>
      <c r="AL13" s="11">
        <f>'OddsRatio_working_3-way'!Z13+'OddsRatio_working_3-way'!AF13</f>
        <v>1.0534676302835246</v>
      </c>
      <c r="AM13" s="11">
        <f>'OddsRatio_working_3-way'!AA13+'OddsRatio_working_3-way'!AG13</f>
        <v>-0.69600145126008217</v>
      </c>
      <c r="AN13" s="11">
        <f>'OddsRatio_working_3-way'!AB13+'OddsRatio_working_3-way'!AH13</f>
        <v>-0.3574661790234428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1.0534676302835246</v>
      </c>
      <c r="AS13" s="11">
        <f>IF(('OddsRatio_working_3-way'!X13=0),IF(Q13&gt;0,-Q13^(1/3),(-Q13)^(1/3)),'OddsRatio_working_3-way'!AM13-'OddsRatio_working_3-way'!R13/3)</f>
        <v>-0.69600145126008217</v>
      </c>
      <c r="AT13" s="11">
        <f>IF(('OddsRatio_working_3-way'!X13=0),IF(Q13&gt;0,-Q13^(1/3),(-Q13)^(1/3)),'OddsRatio_working_3-way'!AN13-'OddsRatio_working_3-way'!R13/3)</f>
        <v>-0.3574661790234428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1.7</v>
      </c>
      <c r="B14" s="4">
        <f>IF('True_Odds_Calculator_3-way'!B15="","",'True_Odds_Calculator_3-way'!B15)</f>
        <v>4.3899999999999997</v>
      </c>
      <c r="C14" s="4">
        <f>IF('True_Odds_Calculator_3-way'!C15="","",'True_Odds_Calculator_3-way'!C15)</f>
        <v>4.66</v>
      </c>
      <c r="D14" s="9">
        <f t="shared" si="13"/>
        <v>0.57545141889200113</v>
      </c>
      <c r="E14" s="9">
        <f t="shared" si="14"/>
        <v>0.21867979914964833</v>
      </c>
      <c r="F14" s="9">
        <f t="shared" si="15"/>
        <v>0.20586878195835057</v>
      </c>
      <c r="G14" s="9">
        <f t="shared" si="16"/>
        <v>1.0539516509998437</v>
      </c>
      <c r="H14" s="9">
        <f t="shared" si="17"/>
        <v>1.7377661556998902</v>
      </c>
      <c r="I14" s="9">
        <f t="shared" si="18"/>
        <v>4.5728960968894699</v>
      </c>
      <c r="J14" s="9">
        <f t="shared" si="19"/>
        <v>4.8574630426594281</v>
      </c>
      <c r="K14" s="11">
        <f t="shared" si="20"/>
        <v>0.58823529411764708</v>
      </c>
      <c r="L14" s="11">
        <f t="shared" si="21"/>
        <v>0.22779043280182235</v>
      </c>
      <c r="M14" s="11">
        <f t="shared" si="22"/>
        <v>0.21459227467811159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-0.24973503044202616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0.22284471777507237</v>
      </c>
      <c r="Q14" s="11">
        <f>2*'OddsRatio_working_3-way'!K14*'OddsRatio_working_3-way'!L14*'OddsRatio_working_3-way'!M14</f>
        <v>5.7508314264534809E-2</v>
      </c>
      <c r="R14" s="11">
        <f t="shared" si="23"/>
        <v>0</v>
      </c>
      <c r="S14" s="11">
        <f t="shared" si="24"/>
        <v>-0.89232462654775158</v>
      </c>
      <c r="T14" s="11">
        <f t="shared" si="25"/>
        <v>-0.23027732298006495</v>
      </c>
      <c r="U14" s="11">
        <f>'OddsRatio_working_3-way'!S14-'OddsRatio_working_3-way'!R14^2/3</f>
        <v>-0.89232462654775158</v>
      </c>
      <c r="V14" s="11">
        <f>'OddsRatio_working_3-way'!S14*'OddsRatio_working_3-way'!R14/3-2*'OddsRatio_working_3-way'!R14^3/27-'OddsRatio_working_3-way'!T14</f>
        <v>0.23027732298006495</v>
      </c>
      <c r="W14" s="11">
        <f>'OddsRatio_working_3-way'!V14^2+4*'OddsRatio_working_3-way'!U14^3/27</f>
        <v>-5.2232717633723134E-2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0.16221926759219163</v>
      </c>
      <c r="Y14" s="11">
        <f>IF('OddsRatio_working_3-way'!W14&gt;=0,IF('OddsRatio_working_3-way'!V14+SQRT('OddsRatio_working_3-way'!W14)&gt;0,0,PI()),ACOS('OddsRatio_working_3-way'!V14/(2*'OddsRatio_working_3-way'!X14)))</f>
        <v>0.78162211998468145</v>
      </c>
      <c r="Z14" s="11">
        <f>'OddsRatio_working_3-way'!X14^(1/3)*COS('OddsRatio_working_3-way'!Y14/3)</f>
        <v>0.52697582549992183</v>
      </c>
      <c r="AA14" s="11">
        <f>'OddsRatio_working_3-way'!X14^(1/3)*COS(('OddsRatio_working_3-way'!Y14+2*PI())/3)</f>
        <v>-0.38515761374796964</v>
      </c>
      <c r="AB14" s="11">
        <f>'OddsRatio_working_3-way'!X14^(1/3)*COS(('OddsRatio_working_3-way'!Y14+4*PI())/3)</f>
        <v>-0.14181821175195206</v>
      </c>
      <c r="AC14" s="11">
        <f>'OddsRatio_working_3-way'!X14^(1/3)*SIN('OddsRatio_working_3-way'!Y14/3)</f>
        <v>0.14049206924684335</v>
      </c>
      <c r="AD14" s="11">
        <f>'OddsRatio_working_3-way'!X14^(1/3)*SIN(('OddsRatio_working_3-way'!Y14+2*PI())/3)</f>
        <v>0.38612841743978604</v>
      </c>
      <c r="AE14" s="11">
        <f>'OddsRatio_working_3-way'!X14^(1/3)*SIN(('OddsRatio_working_3-way'!Y14+4*PI())/3)</f>
        <v>-0.52662048668662931</v>
      </c>
      <c r="AF14" s="11">
        <f>-'OddsRatio_working_3-way'!U14/(3*'OddsRatio_working_3-way'!X14^(1/3))*COS(('OddsRatio_working_3-way'!Y14)/3)</f>
        <v>0.52697582549992183</v>
      </c>
      <c r="AG14" s="11">
        <f>-'OddsRatio_working_3-way'!U14/(3*'OddsRatio_working_3-way'!X14^(1/3))*COS(('OddsRatio_working_3-way'!Y14+2*PI())/3)</f>
        <v>-0.38515761374796964</v>
      </c>
      <c r="AH14" s="11">
        <f>-'OddsRatio_working_3-way'!U14/(3*'OddsRatio_working_3-way'!X14^(1/3))*COS(('OddsRatio_working_3-way'!Y14+4*PI())/3)</f>
        <v>-0.14181821175195206</v>
      </c>
      <c r="AI14" s="11">
        <f>'OddsRatio_working_3-way'!U14/(3*'OddsRatio_working_3-way'!X14^(1/3))*SIN(('OddsRatio_working_3-way'!Y14)/3)</f>
        <v>-0.14049206924684335</v>
      </c>
      <c r="AJ14" s="11">
        <f>'OddsRatio_working_3-way'!U14/(3*'OddsRatio_working_3-way'!X14^(1/3))*SIN(('OddsRatio_working_3-way'!Y14+2*PI())/3)</f>
        <v>-0.38612841743978604</v>
      </c>
      <c r="AK14" s="11">
        <f>'OddsRatio_working_3-way'!U14/(3*'OddsRatio_working_3-way'!X14^(1/3))*SIN(('OddsRatio_working_3-way'!Y14+4*PI())/3)</f>
        <v>0.52662048668662931</v>
      </c>
      <c r="AL14" s="11">
        <f>'OddsRatio_working_3-way'!Z14+'OddsRatio_working_3-way'!AF14</f>
        <v>1.0539516509998437</v>
      </c>
      <c r="AM14" s="11">
        <f>'OddsRatio_working_3-way'!AA14+'OddsRatio_working_3-way'!AG14</f>
        <v>-0.77031522749593928</v>
      </c>
      <c r="AN14" s="11">
        <f>'OddsRatio_working_3-way'!AB14+'OddsRatio_working_3-way'!AH14</f>
        <v>-0.28363642350390411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1.0539516509998437</v>
      </c>
      <c r="AS14" s="11">
        <f>IF(('OddsRatio_working_3-way'!X14=0),IF(Q14&gt;0,-Q14^(1/3),(-Q14)^(1/3)),'OddsRatio_working_3-way'!AM14-'OddsRatio_working_3-way'!R14/3)</f>
        <v>-0.77031522749593928</v>
      </c>
      <c r="AT14" s="11">
        <f>IF(('OddsRatio_working_3-way'!X14=0),IF(Q14&gt;0,-Q14^(1/3),(-Q14)^(1/3)),'OddsRatio_working_3-way'!AN14-'OddsRatio_working_3-way'!R14/3)</f>
        <v>-0.28363642350390411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1.17</v>
      </c>
      <c r="B15" s="4">
        <f>IF('True_Odds_Calculator_3-way'!B16="","",'True_Odds_Calculator_3-way'!B16)</f>
        <v>8.52</v>
      </c>
      <c r="C15" s="4">
        <f>IF('True_Odds_Calculator_3-way'!C16="","",'True_Odds_Calculator_3-way'!C16)</f>
        <v>16.03</v>
      </c>
      <c r="D15" s="9">
        <f t="shared" si="13"/>
        <v>0.83897523467348423</v>
      </c>
      <c r="E15" s="9">
        <f t="shared" si="14"/>
        <v>0.1053730441868916</v>
      </c>
      <c r="F15" s="9">
        <f t="shared" si="15"/>
        <v>5.5651721139623953E-2</v>
      </c>
      <c r="G15" s="9">
        <f t="shared" si="16"/>
        <v>1.1290017425714813</v>
      </c>
      <c r="H15" s="9">
        <f t="shared" si="17"/>
        <v>1.1919302962371519</v>
      </c>
      <c r="I15" s="9">
        <f t="shared" si="18"/>
        <v>9.4900931041375376</v>
      </c>
      <c r="J15" s="9">
        <f t="shared" si="19"/>
        <v>17.968896190849367</v>
      </c>
      <c r="K15" s="11">
        <f t="shared" si="20"/>
        <v>0.85470085470085477</v>
      </c>
      <c r="L15" s="11">
        <f t="shared" si="21"/>
        <v>0.11737089201877934</v>
      </c>
      <c r="M15" s="11">
        <f t="shared" si="22"/>
        <v>6.238303181534622E-2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-0.12024492718262303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0.14218354829708543</v>
      </c>
      <c r="Q15" s="11">
        <f>2*'OddsRatio_working_3-way'!K15*'OddsRatio_working_3-way'!L15*'OddsRatio_working_3-way'!M15</f>
        <v>1.2516157420518082E-2</v>
      </c>
      <c r="R15" s="11">
        <f t="shared" si="23"/>
        <v>0</v>
      </c>
      <c r="S15" s="11">
        <f t="shared" si="24"/>
        <v>-1.1824494523676905</v>
      </c>
      <c r="T15" s="11">
        <f t="shared" si="25"/>
        <v>-0.10408886024363471</v>
      </c>
      <c r="U15" s="11">
        <f>'OddsRatio_working_3-way'!S15-'OddsRatio_working_3-way'!R15^2/3</f>
        <v>-1.1824494523676905</v>
      </c>
      <c r="V15" s="11">
        <f>'OddsRatio_working_3-way'!S15*'OddsRatio_working_3-way'!R15/3-2*'OddsRatio_working_3-way'!R15^3/27-'OddsRatio_working_3-way'!T15</f>
        <v>0.10408886024363471</v>
      </c>
      <c r="W15" s="11">
        <f>'OddsRatio_working_3-way'!V15^2+4*'OddsRatio_working_3-way'!U15^3/27</f>
        <v>-0.23409663605887207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0.24745258479438592</v>
      </c>
      <c r="Y15" s="11">
        <f>IF('OddsRatio_working_3-way'!W15&gt;=0,IF('OddsRatio_working_3-way'!V15+SQRT('OddsRatio_working_3-way'!W15)&gt;0,0,PI()),ACOS('OddsRatio_working_3-way'!V15/(2*'OddsRatio_working_3-way'!X15)))</f>
        <v>1.3588932202157371</v>
      </c>
      <c r="Z15" s="11">
        <f>'OddsRatio_working_3-way'!X15^(1/3)*COS('OddsRatio_working_3-way'!Y15/3)</f>
        <v>0.56450087128574067</v>
      </c>
      <c r="AA15" s="11">
        <f>'OddsRatio_working_3-way'!X15^(1/3)*COS(('OddsRatio_working_3-way'!Y15+2*PI())/3)</f>
        <v>-0.5201925248792062</v>
      </c>
      <c r="AB15" s="11">
        <f>'OddsRatio_working_3-way'!X15^(1/3)*COS(('OddsRatio_working_3-way'!Y15+4*PI())/3)</f>
        <v>-4.4308346406534513E-2</v>
      </c>
      <c r="AC15" s="11">
        <f>'OddsRatio_working_3-way'!X15^(1/3)*SIN('OddsRatio_working_3-way'!Y15/3)</f>
        <v>0.27475185854428091</v>
      </c>
      <c r="AD15" s="11">
        <f>'OddsRatio_working_3-way'!X15^(1/3)*SIN(('OddsRatio_working_3-way'!Y15+2*PI())/3)</f>
        <v>0.35149616571976044</v>
      </c>
      <c r="AE15" s="11">
        <f>'OddsRatio_working_3-way'!X15^(1/3)*SIN(('OddsRatio_working_3-way'!Y15+4*PI())/3)</f>
        <v>-0.62624802426404147</v>
      </c>
      <c r="AF15" s="11">
        <f>-'OddsRatio_working_3-way'!U15/(3*'OddsRatio_working_3-way'!X15^(1/3))*COS(('OddsRatio_working_3-way'!Y15)/3)</f>
        <v>0.56450087128574056</v>
      </c>
      <c r="AG15" s="11">
        <f>-'OddsRatio_working_3-way'!U15/(3*'OddsRatio_working_3-way'!X15^(1/3))*COS(('OddsRatio_working_3-way'!Y15+2*PI())/3)</f>
        <v>-0.52019252487920609</v>
      </c>
      <c r="AH15" s="11">
        <f>-'OddsRatio_working_3-way'!U15/(3*'OddsRatio_working_3-way'!X15^(1/3))*COS(('OddsRatio_working_3-way'!Y15+4*PI())/3)</f>
        <v>-4.4308346406534506E-2</v>
      </c>
      <c r="AI15" s="11">
        <f>'OddsRatio_working_3-way'!U15/(3*'OddsRatio_working_3-way'!X15^(1/3))*SIN(('OddsRatio_working_3-way'!Y15)/3)</f>
        <v>-0.27475185854428086</v>
      </c>
      <c r="AJ15" s="11">
        <f>'OddsRatio_working_3-way'!U15/(3*'OddsRatio_working_3-way'!X15^(1/3))*SIN(('OddsRatio_working_3-way'!Y15+2*PI())/3)</f>
        <v>-0.35149616571976033</v>
      </c>
      <c r="AK15" s="11">
        <f>'OddsRatio_working_3-way'!U15/(3*'OddsRatio_working_3-way'!X15^(1/3))*SIN(('OddsRatio_working_3-way'!Y15+4*PI())/3)</f>
        <v>0.62624802426404136</v>
      </c>
      <c r="AL15" s="11">
        <f>'OddsRatio_working_3-way'!Z15+'OddsRatio_working_3-way'!AF15</f>
        <v>1.1290017425714813</v>
      </c>
      <c r="AM15" s="11">
        <f>'OddsRatio_working_3-way'!AA15+'OddsRatio_working_3-way'!AG15</f>
        <v>-1.0403850497584122</v>
      </c>
      <c r="AN15" s="11">
        <f>'OddsRatio_working_3-way'!AB15+'OddsRatio_working_3-way'!AH15</f>
        <v>-8.8616692813069026E-2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1.1290017425714813</v>
      </c>
      <c r="AS15" s="11">
        <f>IF(('OddsRatio_working_3-way'!X15=0),IF(Q15&gt;0,-Q15^(1/3),(-Q15)^(1/3)),'OddsRatio_working_3-way'!AM15-'OddsRatio_working_3-way'!R15/3)</f>
        <v>-1.0403850497584122</v>
      </c>
      <c r="AT15" s="11">
        <f>IF(('OddsRatio_working_3-way'!X15=0),IF(Q15&gt;0,-Q15^(1/3),(-Q15)^(1/3)),'OddsRatio_working_3-way'!AN15-'OddsRatio_working_3-way'!R15/3)</f>
        <v>-8.8616692813069026E-2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1.49</v>
      </c>
      <c r="B16" s="4">
        <f>IF('True_Odds_Calculator_3-way'!B17="","",'True_Odds_Calculator_3-way'!B17)</f>
        <v>4.76</v>
      </c>
      <c r="C16" s="4">
        <f>IF('True_Odds_Calculator_3-way'!C17="","",'True_Odds_Calculator_3-way'!C17)</f>
        <v>6.64</v>
      </c>
      <c r="D16" s="9">
        <f t="shared" si="13"/>
        <v>0.65725400441769311</v>
      </c>
      <c r="E16" s="9">
        <f t="shared" si="14"/>
        <v>0.19993703734613849</v>
      </c>
      <c r="F16" s="9">
        <f t="shared" si="15"/>
        <v>0.14280895823616829</v>
      </c>
      <c r="G16" s="9">
        <f t="shared" si="16"/>
        <v>1.0642485537339259</v>
      </c>
      <c r="H16" s="9">
        <f t="shared" si="17"/>
        <v>1.5214817913296235</v>
      </c>
      <c r="I16" s="9">
        <f t="shared" si="18"/>
        <v>5.0015745620395613</v>
      </c>
      <c r="J16" s="9">
        <f t="shared" si="19"/>
        <v>7.002361843059342</v>
      </c>
      <c r="K16" s="11">
        <f t="shared" si="20"/>
        <v>0.67114093959731547</v>
      </c>
      <c r="L16" s="11">
        <f t="shared" si="21"/>
        <v>0.21008403361344538</v>
      </c>
      <c r="M16" s="11">
        <f t="shared" si="22"/>
        <v>0.15060240963855423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-0.22064888055974374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0.21000759000131142</v>
      </c>
      <c r="Q16" s="11">
        <f>2*'OddsRatio_working_3-way'!K16*'OddsRatio_working_3-way'!L16*'OddsRatio_working_3-way'!M16</f>
        <v>4.2468673407747515E-2</v>
      </c>
      <c r="R16" s="11">
        <f t="shared" si="23"/>
        <v>0</v>
      </c>
      <c r="S16" s="11">
        <f t="shared" si="24"/>
        <v>-0.95177274169061077</v>
      </c>
      <c r="T16" s="11">
        <f t="shared" si="25"/>
        <v>-0.19247173745007301</v>
      </c>
      <c r="U16" s="11">
        <f>'OddsRatio_working_3-way'!S16-'OddsRatio_working_3-way'!R16^2/3</f>
        <v>-0.95177274169061077</v>
      </c>
      <c r="V16" s="11">
        <f>'OddsRatio_working_3-way'!S16*'OddsRatio_working_3-way'!R16/3-2*'OddsRatio_working_3-way'!R16^3/27-'OddsRatio_working_3-way'!T16</f>
        <v>0.19247173745007301</v>
      </c>
      <c r="W16" s="11">
        <f>'OddsRatio_working_3-way'!V16^2+4*'OddsRatio_working_3-way'!U16^3/27</f>
        <v>-9.0685542897129379E-2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0.17869730874734741</v>
      </c>
      <c r="Y16" s="11">
        <f>IF('OddsRatio_working_3-way'!W16&gt;=0,IF('OddsRatio_working_3-way'!V16+SQRT('OddsRatio_working_3-way'!W16)&gt;0,0,PI()),ACOS('OddsRatio_working_3-way'!V16/(2*'OddsRatio_working_3-way'!X16)))</f>
        <v>1.0020914493339668</v>
      </c>
      <c r="Z16" s="11">
        <f>'OddsRatio_working_3-way'!X16^(1/3)*COS('OddsRatio_working_3-way'!Y16/3)</f>
        <v>0.53212427686696295</v>
      </c>
      <c r="AA16" s="11">
        <f>'OddsRatio_working_3-way'!X16^(1/3)*COS(('OddsRatio_working_3-way'!Y16+2*PI())/3)</f>
        <v>-0.42598712365862235</v>
      </c>
      <c r="AB16" s="11">
        <f>'OddsRatio_working_3-way'!X16^(1/3)*COS(('OddsRatio_working_3-way'!Y16+4*PI())/3)</f>
        <v>-0.1061371532083405</v>
      </c>
      <c r="AC16" s="11">
        <f>'OddsRatio_working_3-way'!X16^(1/3)*SIN('OddsRatio_working_3-way'!Y16/3)</f>
        <v>0.18466546653976412</v>
      </c>
      <c r="AD16" s="11">
        <f>'OddsRatio_working_3-way'!X16^(1/3)*SIN(('OddsRatio_working_3-way'!Y16+2*PI())/3)</f>
        <v>0.36850040846733201</v>
      </c>
      <c r="AE16" s="11">
        <f>'OddsRatio_working_3-way'!X16^(1/3)*SIN(('OddsRatio_working_3-way'!Y16+4*PI())/3)</f>
        <v>-0.55316587500709613</v>
      </c>
      <c r="AF16" s="11">
        <f>-'OddsRatio_working_3-way'!U16/(3*'OddsRatio_working_3-way'!X16^(1/3))*COS(('OddsRatio_working_3-way'!Y16)/3)</f>
        <v>0.53212427686696295</v>
      </c>
      <c r="AG16" s="11">
        <f>-'OddsRatio_working_3-way'!U16/(3*'OddsRatio_working_3-way'!X16^(1/3))*COS(('OddsRatio_working_3-way'!Y16+2*PI())/3)</f>
        <v>-0.42598712365862235</v>
      </c>
      <c r="AH16" s="11">
        <f>-'OddsRatio_working_3-way'!U16/(3*'OddsRatio_working_3-way'!X16^(1/3))*COS(('OddsRatio_working_3-way'!Y16+4*PI())/3)</f>
        <v>-0.1061371532083405</v>
      </c>
      <c r="AI16" s="11">
        <f>'OddsRatio_working_3-way'!U16/(3*'OddsRatio_working_3-way'!X16^(1/3))*SIN(('OddsRatio_working_3-way'!Y16)/3)</f>
        <v>-0.18466546653976412</v>
      </c>
      <c r="AJ16" s="11">
        <f>'OddsRatio_working_3-way'!U16/(3*'OddsRatio_working_3-way'!X16^(1/3))*SIN(('OddsRatio_working_3-way'!Y16+2*PI())/3)</f>
        <v>-0.36850040846733201</v>
      </c>
      <c r="AK16" s="11">
        <f>'OddsRatio_working_3-way'!U16/(3*'OddsRatio_working_3-way'!X16^(1/3))*SIN(('OddsRatio_working_3-way'!Y16+4*PI())/3)</f>
        <v>0.55316587500709613</v>
      </c>
      <c r="AL16" s="11">
        <f>'OddsRatio_working_3-way'!Z16+'OddsRatio_working_3-way'!AF16</f>
        <v>1.0642485537339259</v>
      </c>
      <c r="AM16" s="11">
        <f>'OddsRatio_working_3-way'!AA16+'OddsRatio_working_3-way'!AG16</f>
        <v>-0.85197424731724469</v>
      </c>
      <c r="AN16" s="11">
        <f>'OddsRatio_working_3-way'!AB16+'OddsRatio_working_3-way'!AH16</f>
        <v>-0.21227430641668099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1.0642485537339259</v>
      </c>
      <c r="AS16" s="11">
        <f>IF(('OddsRatio_working_3-way'!X16=0),IF(Q16&gt;0,-Q16^(1/3),(-Q16)^(1/3)),'OddsRatio_working_3-way'!AM16-'OddsRatio_working_3-way'!R16/3)</f>
        <v>-0.85197424731724469</v>
      </c>
      <c r="AT16" s="11">
        <f>IF(('OddsRatio_working_3-way'!X16=0),IF(Q16&gt;0,-Q16^(1/3),(-Q16)^(1/3)),'OddsRatio_working_3-way'!AN16-'OddsRatio_working_3-way'!R16/3)</f>
        <v>-0.21227430641668099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2.17</v>
      </c>
      <c r="B17" s="4">
        <f>IF('True_Odds_Calculator_3-way'!B18="","",'True_Odds_Calculator_3-way'!B18)</f>
        <v>3.26</v>
      </c>
      <c r="C17" s="4">
        <f>IF('True_Odds_Calculator_3-way'!C18="","",'True_Odds_Calculator_3-way'!C18)</f>
        <v>3.74</v>
      </c>
      <c r="D17" s="9">
        <f t="shared" si="13"/>
        <v>0.44753347450921793</v>
      </c>
      <c r="E17" s="9">
        <f t="shared" si="14"/>
        <v>0.29546188873154233</v>
      </c>
      <c r="F17" s="9">
        <f t="shared" si="15"/>
        <v>0.25700463675923979</v>
      </c>
      <c r="G17" s="9">
        <f t="shared" si="16"/>
        <v>1.0551023296043009</v>
      </c>
      <c r="H17" s="9">
        <f t="shared" si="17"/>
        <v>2.2344697256370325</v>
      </c>
      <c r="I17" s="9">
        <f t="shared" si="18"/>
        <v>3.38453126490572</v>
      </c>
      <c r="J17" s="9">
        <f t="shared" si="19"/>
        <v>3.8909803831157852</v>
      </c>
      <c r="K17" s="11">
        <f t="shared" si="20"/>
        <v>0.46082949308755761</v>
      </c>
      <c r="L17" s="11">
        <f t="shared" si="21"/>
        <v>0.30674846625766872</v>
      </c>
      <c r="M17" s="11">
        <f t="shared" si="22"/>
        <v>0.26737967914438499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-0.2738393956074775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0.23320412489339509</v>
      </c>
      <c r="Q17" s="11">
        <f>2*'OddsRatio_working_3-way'!K17*'OddsRatio_working_3-way'!L17*'OddsRatio_working_3-way'!M17</f>
        <v>7.5592909203693701E-2</v>
      </c>
      <c r="R17" s="11">
        <f t="shared" si="23"/>
        <v>0</v>
      </c>
      <c r="S17" s="11">
        <f t="shared" si="24"/>
        <v>-0.85160911334931089</v>
      </c>
      <c r="T17" s="11">
        <f t="shared" si="25"/>
        <v>-0.27604833495925796</v>
      </c>
      <c r="U17" s="11">
        <f>'OddsRatio_working_3-way'!S17-'OddsRatio_working_3-way'!R17^2/3</f>
        <v>-0.85160911334931089</v>
      </c>
      <c r="V17" s="11">
        <f>'OddsRatio_working_3-way'!S17*'OddsRatio_working_3-way'!R17/3-2*'OddsRatio_working_3-way'!R17^3/27-'OddsRatio_working_3-way'!T17</f>
        <v>0.27604833495925796</v>
      </c>
      <c r="W17" s="11">
        <f>'OddsRatio_working_3-way'!V17^2+4*'OddsRatio_working_3-way'!U17^3/27</f>
        <v>-1.529648119996016E-2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0.15124414404675215</v>
      </c>
      <c r="Y17" s="11">
        <f>IF('OddsRatio_working_3-way'!W17&gt;=0,IF('OddsRatio_working_3-way'!V17+SQRT('OddsRatio_working_3-way'!W17)&gt;0,0,PI()),ACOS('OddsRatio_working_3-way'!V17/(2*'OddsRatio_working_3-way'!X17)))</f>
        <v>0.421217508024885</v>
      </c>
      <c r="Z17" s="11">
        <f>'OddsRatio_working_3-way'!X17^(1/3)*COS('OddsRatio_working_3-way'!Y17/3)</f>
        <v>0.52755116480215059</v>
      </c>
      <c r="AA17" s="11">
        <f>'OddsRatio_working_3-way'!X17^(1/3)*COS(('OddsRatio_working_3-way'!Y17+2*PI())/3)</f>
        <v>-0.32834805892357194</v>
      </c>
      <c r="AB17" s="11">
        <f>'OddsRatio_working_3-way'!X17^(1/3)*COS(('OddsRatio_working_3-way'!Y17+4*PI())/3)</f>
        <v>-0.19920310587857873</v>
      </c>
      <c r="AC17" s="11">
        <f>'OddsRatio_working_3-way'!X17^(1/3)*SIN('OddsRatio_working_3-way'!Y17/3)</f>
        <v>7.4561873405008638E-2</v>
      </c>
      <c r="AD17" s="11">
        <f>'OddsRatio_working_3-way'!X17^(1/3)*SIN(('OddsRatio_working_3-way'!Y17+2*PI())/3)</f>
        <v>0.41959177381222917</v>
      </c>
      <c r="AE17" s="11">
        <f>'OddsRatio_working_3-way'!X17^(1/3)*SIN(('OddsRatio_working_3-way'!Y17+4*PI())/3)</f>
        <v>-0.49415364721723753</v>
      </c>
      <c r="AF17" s="11">
        <f>-'OddsRatio_working_3-way'!U17/(3*'OddsRatio_working_3-way'!X17^(1/3))*COS(('OddsRatio_working_3-way'!Y17)/3)</f>
        <v>0.52755116480215047</v>
      </c>
      <c r="AG17" s="11">
        <f>-'OddsRatio_working_3-way'!U17/(3*'OddsRatio_working_3-way'!X17^(1/3))*COS(('OddsRatio_working_3-way'!Y17+2*PI())/3)</f>
        <v>-0.32834805892357188</v>
      </c>
      <c r="AH17" s="11">
        <f>-'OddsRatio_working_3-way'!U17/(3*'OddsRatio_working_3-way'!X17^(1/3))*COS(('OddsRatio_working_3-way'!Y17+4*PI())/3)</f>
        <v>-0.1992031058785787</v>
      </c>
      <c r="AI17" s="11">
        <f>'OddsRatio_working_3-way'!U17/(3*'OddsRatio_working_3-way'!X17^(1/3))*SIN(('OddsRatio_working_3-way'!Y17)/3)</f>
        <v>-7.4561873405008611E-2</v>
      </c>
      <c r="AJ17" s="11">
        <f>'OddsRatio_working_3-way'!U17/(3*'OddsRatio_working_3-way'!X17^(1/3))*SIN(('OddsRatio_working_3-way'!Y17+2*PI())/3)</f>
        <v>-0.41959177381222906</v>
      </c>
      <c r="AK17" s="11">
        <f>'OddsRatio_working_3-way'!U17/(3*'OddsRatio_working_3-way'!X17^(1/3))*SIN(('OddsRatio_working_3-way'!Y17+4*PI())/3)</f>
        <v>0.49415364721723748</v>
      </c>
      <c r="AL17" s="11">
        <f>'OddsRatio_working_3-way'!Z17+'OddsRatio_working_3-way'!AF17</f>
        <v>1.0551023296043009</v>
      </c>
      <c r="AM17" s="11">
        <f>'OddsRatio_working_3-way'!AA17+'OddsRatio_working_3-way'!AG17</f>
        <v>-0.65669611784714377</v>
      </c>
      <c r="AN17" s="11">
        <f>'OddsRatio_working_3-way'!AB17+'OddsRatio_working_3-way'!AH17</f>
        <v>-0.3984062117571574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1.0551023296043009</v>
      </c>
      <c r="AS17" s="11">
        <f>IF(('OddsRatio_working_3-way'!X17=0),IF(Q17&gt;0,-Q17^(1/3),(-Q17)^(1/3)),'OddsRatio_working_3-way'!AM17-'OddsRatio_working_3-way'!R17/3)</f>
        <v>-0.65669611784714377</v>
      </c>
      <c r="AT17" s="11">
        <f>IF(('OddsRatio_working_3-way'!X17=0),IF(Q17&gt;0,-Q17^(1/3),(-Q17)^(1/3)),'OddsRatio_working_3-way'!AN17-'OddsRatio_working_3-way'!R17/3)</f>
        <v>-0.3984062117571574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3.58</v>
      </c>
      <c r="B18" s="4">
        <f>IF('True_Odds_Calculator_3-way'!B19="","",'True_Odds_Calculator_3-way'!B19)</f>
        <v>3.35</v>
      </c>
      <c r="C18" s="4">
        <f>IF('True_Odds_Calculator_3-way'!C19="","",'True_Odds_Calculator_3-way'!C19)</f>
        <v>2.19</v>
      </c>
      <c r="D18" s="9">
        <f t="shared" si="13"/>
        <v>0.26884105303479833</v>
      </c>
      <c r="E18" s="9">
        <f t="shared" si="14"/>
        <v>0.28758615943133459</v>
      </c>
      <c r="F18" s="9">
        <f t="shared" si="15"/>
        <v>0.44357278753386692</v>
      </c>
      <c r="G18" s="9">
        <f t="shared" si="16"/>
        <v>1.0541356592867703</v>
      </c>
      <c r="H18" s="9">
        <f t="shared" si="17"/>
        <v>3.7196700009598671</v>
      </c>
      <c r="I18" s="9">
        <f t="shared" si="18"/>
        <v>3.4772187993239108</v>
      </c>
      <c r="J18" s="9">
        <f t="shared" si="19"/>
        <v>2.2544214345512565</v>
      </c>
      <c r="K18" s="11">
        <f t="shared" si="20"/>
        <v>0.27932960893854747</v>
      </c>
      <c r="L18" s="11">
        <f t="shared" si="21"/>
        <v>0.29850746268656714</v>
      </c>
      <c r="M18" s="11">
        <f t="shared" si="22"/>
        <v>0.45662100456621008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-0.27470248055658031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0.23301263636664771</v>
      </c>
      <c r="Q18" s="11">
        <f>2*'OddsRatio_working_3-way'!K18*'OddsRatio_working_3-way'!L18*'OddsRatio_working_3-way'!M18</f>
        <v>7.6147920381257395E-2</v>
      </c>
      <c r="R18" s="11">
        <f t="shared" si="23"/>
        <v>0</v>
      </c>
      <c r="S18" s="11">
        <f t="shared" si="24"/>
        <v>-0.8482363752032237</v>
      </c>
      <c r="T18" s="11">
        <f t="shared" si="25"/>
        <v>-0.27720142980497497</v>
      </c>
      <c r="U18" s="11">
        <f>'OddsRatio_working_3-way'!S18-'OddsRatio_working_3-way'!R18^2/3</f>
        <v>-0.8482363752032237</v>
      </c>
      <c r="V18" s="11">
        <f>'OddsRatio_working_3-way'!S18*'OddsRatio_working_3-way'!R18/3-2*'OddsRatio_working_3-way'!R18^3/27-'OddsRatio_working_3-way'!T18</f>
        <v>0.27720142980497497</v>
      </c>
      <c r="W18" s="11">
        <f>'OddsRatio_working_3-way'!V18^2+4*'OddsRatio_working_3-way'!U18^3/27</f>
        <v>-1.3575703494394298E-2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0.1503465465020038</v>
      </c>
      <c r="Y18" s="11">
        <f>IF('OddsRatio_working_3-way'!W18&gt;=0,IF('OddsRatio_working_3-way'!V18+SQRT('OddsRatio_working_3-way'!W18)&gt;0,0,PI()),ACOS('OddsRatio_working_3-way'!V18/(2*'OddsRatio_working_3-way'!X18)))</f>
        <v>0.39790462440994956</v>
      </c>
      <c r="Z18" s="11">
        <f>'OddsRatio_working_3-way'!X18^(1/3)*COS('OddsRatio_working_3-way'!Y18/3)</f>
        <v>0.52706782964338517</v>
      </c>
      <c r="AA18" s="11">
        <f>'OddsRatio_working_3-way'!X18^(1/3)*COS(('OddsRatio_working_3-way'!Y18+2*PI())/3)</f>
        <v>-0.32443318425133844</v>
      </c>
      <c r="AB18" s="11">
        <f>'OddsRatio_working_3-way'!X18^(1/3)*COS(('OddsRatio_working_3-way'!Y18+4*PI())/3)</f>
        <v>-0.20263464539204654</v>
      </c>
      <c r="AC18" s="11">
        <f>'OddsRatio_working_3-way'!X18^(1/3)*SIN('OddsRatio_working_3-way'!Y18/3)</f>
        <v>7.0320419197315173E-2</v>
      </c>
      <c r="AD18" s="11">
        <f>'OddsRatio_working_3-way'!X18^(1/3)*SIN(('OddsRatio_working_3-way'!Y18+2*PI())/3)</f>
        <v>0.42129392039004271</v>
      </c>
      <c r="AE18" s="11">
        <f>'OddsRatio_working_3-way'!X18^(1/3)*SIN(('OddsRatio_working_3-way'!Y18+4*PI())/3)</f>
        <v>-0.49161433958735795</v>
      </c>
      <c r="AF18" s="11">
        <f>-'OddsRatio_working_3-way'!U18/(3*'OddsRatio_working_3-way'!X18^(1/3))*COS(('OddsRatio_working_3-way'!Y18)/3)</f>
        <v>0.52706782964338517</v>
      </c>
      <c r="AG18" s="11">
        <f>-'OddsRatio_working_3-way'!U18/(3*'OddsRatio_working_3-way'!X18^(1/3))*COS(('OddsRatio_working_3-way'!Y18+2*PI())/3)</f>
        <v>-0.32443318425133844</v>
      </c>
      <c r="AH18" s="11">
        <f>-'OddsRatio_working_3-way'!U18/(3*'OddsRatio_working_3-way'!X18^(1/3))*COS(('OddsRatio_working_3-way'!Y18+4*PI())/3)</f>
        <v>-0.20263464539204654</v>
      </c>
      <c r="AI18" s="11">
        <f>'OddsRatio_working_3-way'!U18/(3*'OddsRatio_working_3-way'!X18^(1/3))*SIN(('OddsRatio_working_3-way'!Y18)/3)</f>
        <v>-7.0320419197315173E-2</v>
      </c>
      <c r="AJ18" s="11">
        <f>'OddsRatio_working_3-way'!U18/(3*'OddsRatio_working_3-way'!X18^(1/3))*SIN(('OddsRatio_working_3-way'!Y18+2*PI())/3)</f>
        <v>-0.42129392039004271</v>
      </c>
      <c r="AK18" s="11">
        <f>'OddsRatio_working_3-way'!U18/(3*'OddsRatio_working_3-way'!X18^(1/3))*SIN(('OddsRatio_working_3-way'!Y18+4*PI())/3)</f>
        <v>0.49161433958735795</v>
      </c>
      <c r="AL18" s="11">
        <f>'OddsRatio_working_3-way'!Z18+'OddsRatio_working_3-way'!AF18</f>
        <v>1.0541356592867703</v>
      </c>
      <c r="AM18" s="11">
        <f>'OddsRatio_working_3-way'!AA18+'OddsRatio_working_3-way'!AG18</f>
        <v>-0.64886636850267687</v>
      </c>
      <c r="AN18" s="11">
        <f>'OddsRatio_working_3-way'!AB18+'OddsRatio_working_3-way'!AH18</f>
        <v>-0.40526929078409307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1.0541356592867703</v>
      </c>
      <c r="AS18" s="11">
        <f>IF(('OddsRatio_working_3-way'!X18=0),IF(Q18&gt;0,-Q18^(1/3),(-Q18)^(1/3)),'OddsRatio_working_3-way'!AM18-'OddsRatio_working_3-way'!R18/3)</f>
        <v>-0.64886636850267687</v>
      </c>
      <c r="AT18" s="11">
        <f>IF(('OddsRatio_working_3-way'!X18=0),IF(Q18&gt;0,-Q18^(1/3),(-Q18)^(1/3)),'OddsRatio_working_3-way'!AN18-'OddsRatio_working_3-way'!R18/3)</f>
        <v>-0.40526929078409307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3.18</v>
      </c>
      <c r="B19" s="4">
        <f>IF('True_Odds_Calculator_3-way'!B20="","",'True_Odds_Calculator_3-way'!B20)</f>
        <v>3.23</v>
      </c>
      <c r="C19" s="4">
        <f>IF('True_Odds_Calculator_3-way'!C20="","",'True_Odds_Calculator_3-way'!C20)</f>
        <v>2.4500000000000002</v>
      </c>
      <c r="D19" s="9">
        <f t="shared" si="13"/>
        <v>0.30412620647748034</v>
      </c>
      <c r="E19" s="9">
        <f t="shared" si="14"/>
        <v>0.29934848252970153</v>
      </c>
      <c r="F19" s="9">
        <f t="shared" si="15"/>
        <v>0.39652531099281807</v>
      </c>
      <c r="G19" s="9">
        <f t="shared" si="16"/>
        <v>1.0495911084529637</v>
      </c>
      <c r="H19" s="9">
        <f t="shared" si="17"/>
        <v>3.2881086164274604</v>
      </c>
      <c r="I19" s="9">
        <f t="shared" si="18"/>
        <v>3.3405881718501091</v>
      </c>
      <c r="J19" s="9">
        <f t="shared" si="19"/>
        <v>2.5219071072567978</v>
      </c>
      <c r="K19" s="11">
        <f t="shared" si="20"/>
        <v>0.31446540880503143</v>
      </c>
      <c r="L19" s="11">
        <f t="shared" si="21"/>
        <v>0.30959752321981426</v>
      </c>
      <c r="M19" s="11">
        <f t="shared" si="22"/>
        <v>0.4081632653061224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-0.28011323695317258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0.23286375126018632</v>
      </c>
      <c r="Q19" s="11">
        <f>2*'OddsRatio_working_3-way'!K19*'OddsRatio_working_3-way'!L19*'OddsRatio_working_3-way'!M19</f>
        <v>7.9475683023954372E-2</v>
      </c>
      <c r="R19" s="11">
        <f t="shared" si="23"/>
        <v>0</v>
      </c>
      <c r="S19" s="11">
        <f t="shared" si="24"/>
        <v>-0.83132005396487174</v>
      </c>
      <c r="T19" s="11">
        <f t="shared" si="25"/>
        <v>-0.28372698087538278</v>
      </c>
      <c r="U19" s="11">
        <f>'OddsRatio_working_3-way'!S19-'OddsRatio_working_3-way'!R19^2/3</f>
        <v>-0.83132005396487174</v>
      </c>
      <c r="V19" s="11">
        <f>'OddsRatio_working_3-way'!S19*'OddsRatio_working_3-way'!R19/3-2*'OddsRatio_working_3-way'!R19^3/27-'OddsRatio_working_3-way'!T19</f>
        <v>0.28372698087538278</v>
      </c>
      <c r="W19" s="11">
        <f>'OddsRatio_working_3-way'!V19^2+4*'OddsRatio_working_3-way'!U19^3/27</f>
        <v>-4.6129998433699915E-3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0.14587151839892343</v>
      </c>
      <c r="Y19" s="11">
        <f>IF('OddsRatio_working_3-way'!W19&gt;=0,IF('OddsRatio_working_3-way'!V19+SQRT('OddsRatio_working_3-way'!W19)&gt;0,0,PI()),ACOS('OddsRatio_working_3-way'!V19/(2*'OddsRatio_working_3-way'!X19)))</f>
        <v>0.23496034423741574</v>
      </c>
      <c r="Z19" s="11">
        <f>'OddsRatio_working_3-way'!X19^(1/3)*COS('OddsRatio_working_3-way'!Y19/3)</f>
        <v>0.52479555422648183</v>
      </c>
      <c r="AA19" s="11">
        <f>'OddsRatio_working_3-way'!X19^(1/3)*COS(('OddsRatio_working_3-way'!Y19+2*PI())/3)</f>
        <v>-0.29806615511544005</v>
      </c>
      <c r="AB19" s="11">
        <f>'OddsRatio_working_3-way'!X19^(1/3)*COS(('OddsRatio_working_3-way'!Y19+4*PI())/3)</f>
        <v>-0.22672939911104184</v>
      </c>
      <c r="AC19" s="11">
        <f>'OddsRatio_working_3-way'!X19^(1/3)*SIN('OddsRatio_working_3-way'!Y19/3)</f>
        <v>4.1186295282254044E-2</v>
      </c>
      <c r="AD19" s="11">
        <f>'OddsRatio_working_3-way'!X19^(1/3)*SIN(('OddsRatio_working_3-way'!Y19+2*PI())/3)</f>
        <v>0.43389313411214014</v>
      </c>
      <c r="AE19" s="11">
        <f>'OddsRatio_working_3-way'!X19^(1/3)*SIN(('OddsRatio_working_3-way'!Y19+4*PI())/3)</f>
        <v>-0.47507942939439413</v>
      </c>
      <c r="AF19" s="11">
        <f>-'OddsRatio_working_3-way'!U19/(3*'OddsRatio_working_3-way'!X19^(1/3))*COS(('OddsRatio_working_3-way'!Y19)/3)</f>
        <v>0.52479555422648183</v>
      </c>
      <c r="AG19" s="11">
        <f>-'OddsRatio_working_3-way'!U19/(3*'OddsRatio_working_3-way'!X19^(1/3))*COS(('OddsRatio_working_3-way'!Y19+2*PI())/3)</f>
        <v>-0.29806615511544005</v>
      </c>
      <c r="AH19" s="11">
        <f>-'OddsRatio_working_3-way'!U19/(3*'OddsRatio_working_3-way'!X19^(1/3))*COS(('OddsRatio_working_3-way'!Y19+4*PI())/3)</f>
        <v>-0.22672939911104184</v>
      </c>
      <c r="AI19" s="11">
        <f>'OddsRatio_working_3-way'!U19/(3*'OddsRatio_working_3-way'!X19^(1/3))*SIN(('OddsRatio_working_3-way'!Y19)/3)</f>
        <v>-4.1186295282254044E-2</v>
      </c>
      <c r="AJ19" s="11">
        <f>'OddsRatio_working_3-way'!U19/(3*'OddsRatio_working_3-way'!X19^(1/3))*SIN(('OddsRatio_working_3-way'!Y19+2*PI())/3)</f>
        <v>-0.43389313411214014</v>
      </c>
      <c r="AK19" s="11">
        <f>'OddsRatio_working_3-way'!U19/(3*'OddsRatio_working_3-way'!X19^(1/3))*SIN(('OddsRatio_working_3-way'!Y19+4*PI())/3)</f>
        <v>0.47507942939439413</v>
      </c>
      <c r="AL19" s="11">
        <f>'OddsRatio_working_3-way'!Z19+'OddsRatio_working_3-way'!AF19</f>
        <v>1.0495911084529637</v>
      </c>
      <c r="AM19" s="11">
        <f>'OddsRatio_working_3-way'!AA19+'OddsRatio_working_3-way'!AG19</f>
        <v>-0.59613231023088009</v>
      </c>
      <c r="AN19" s="11">
        <f>'OddsRatio_working_3-way'!AB19+'OddsRatio_working_3-way'!AH19</f>
        <v>-0.45345879822208368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1.0495911084529637</v>
      </c>
      <c r="AS19" s="11">
        <f>IF(('OddsRatio_working_3-way'!X19=0),IF(Q19&gt;0,-Q19^(1/3),(-Q19)^(1/3)),'OddsRatio_working_3-way'!AM19-'OddsRatio_working_3-way'!R19/3)</f>
        <v>-0.59613231023088009</v>
      </c>
      <c r="AT19" s="11">
        <f>IF(('OddsRatio_working_3-way'!X19=0),IF(Q19&gt;0,-Q19^(1/3),(-Q19)^(1/3)),'OddsRatio_working_3-way'!AN19-'OddsRatio_working_3-way'!R19/3)</f>
        <v>-0.45345879822208368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6.1</v>
      </c>
      <c r="B20" s="4">
        <f>IF('True_Odds_Calculator_3-way'!B21="","",'True_Odds_Calculator_3-way'!B21)</f>
        <v>4.4000000000000004</v>
      </c>
      <c r="C20" s="4">
        <f>IF('True_Odds_Calculator_3-way'!C21="","",'True_Odds_Calculator_3-way'!C21)</f>
        <v>2.5</v>
      </c>
      <c r="D20" s="9">
        <f t="shared" si="13"/>
        <v>0.21814455189486534</v>
      </c>
      <c r="E20" s="9">
        <f t="shared" si="14"/>
        <v>0.29503652281161813</v>
      </c>
      <c r="F20" s="9">
        <f t="shared" si="15"/>
        <v>0.48681892529351639</v>
      </c>
      <c r="G20" s="9">
        <f t="shared" si="16"/>
        <v>0.70276790546857881</v>
      </c>
      <c r="H20" s="9">
        <f t="shared" si="17"/>
        <v>4.5841163178897517</v>
      </c>
      <c r="I20" s="9">
        <f t="shared" si="18"/>
        <v>3.3894108785931687</v>
      </c>
      <c r="J20" s="9">
        <f t="shared" si="19"/>
        <v>2.0541518582028684</v>
      </c>
      <c r="K20" s="11">
        <f t="shared" si="20"/>
        <v>0.16393442622950821</v>
      </c>
      <c r="L20" s="11">
        <f t="shared" si="21"/>
        <v>0.22727272727272727</v>
      </c>
      <c r="M20" s="11">
        <f t="shared" si="22"/>
        <v>0.4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-0.38763040238450064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0.14903129657228018</v>
      </c>
      <c r="Q20" s="11">
        <f>2*'OddsRatio_working_3-way'!K20*'OddsRatio_working_3-way'!L20*'OddsRatio_working_3-way'!M20</f>
        <v>2.9806259314456036E-2</v>
      </c>
      <c r="R20" s="11">
        <f t="shared" si="23"/>
        <v>0</v>
      </c>
      <c r="S20" s="11">
        <f t="shared" si="24"/>
        <v>-0.38446751249519423</v>
      </c>
      <c r="T20" s="11">
        <f t="shared" si="25"/>
        <v>-7.6893502499038854E-2</v>
      </c>
      <c r="U20" s="11">
        <f>'OddsRatio_working_3-way'!S20-'OddsRatio_working_3-way'!R20^2/3</f>
        <v>-0.38446751249519423</v>
      </c>
      <c r="V20" s="11">
        <f>'OddsRatio_working_3-way'!S20*'OddsRatio_working_3-way'!R20/3-2*'OddsRatio_working_3-way'!R20^3/27-'OddsRatio_working_3-way'!T20</f>
        <v>7.6893502499038854E-2</v>
      </c>
      <c r="W20" s="11">
        <f>'OddsRatio_working_3-way'!V20^2+4*'OddsRatio_working_3-way'!U20^3/27</f>
        <v>-2.506673489714205E-3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4.5878328806430765E-2</v>
      </c>
      <c r="Y20" s="11">
        <f>IF('OddsRatio_working_3-way'!W20&gt;=0,IF('OddsRatio_working_3-way'!V20+SQRT('OddsRatio_working_3-way'!W20)&gt;0,0,PI()),ACOS('OddsRatio_working_3-way'!V20/(2*'OddsRatio_working_3-way'!X20)))</f>
        <v>0.57716027405347992</v>
      </c>
      <c r="Z20" s="11">
        <f>'OddsRatio_working_3-way'!X20^(1/3)*COS('OddsRatio_working_3-way'!Y20/3)</f>
        <v>0.35138395273428946</v>
      </c>
      <c r="AA20" s="11">
        <f>'OddsRatio_working_3-way'!X20^(1/3)*COS(('OddsRatio_working_3-way'!Y20+2*PI())/3)</f>
        <v>-0.234969851197629</v>
      </c>
      <c r="AB20" s="11">
        <f>'OddsRatio_working_3-way'!X20^(1/3)*COS(('OddsRatio_working_3-way'!Y20+4*PI())/3)</f>
        <v>-0.11641410153666039</v>
      </c>
      <c r="AC20" s="11">
        <f>'OddsRatio_working_3-way'!X20^(1/3)*SIN('OddsRatio_working_3-way'!Y20/3)</f>
        <v>6.8448193980738148E-2</v>
      </c>
      <c r="AD20" s="11">
        <f>'OddsRatio_working_3-way'!X20^(1/3)*SIN(('OddsRatio_working_3-way'!Y20+2*PI())/3)</f>
        <v>0.27008333255971606</v>
      </c>
      <c r="AE20" s="11">
        <f>'OddsRatio_working_3-way'!X20^(1/3)*SIN(('OddsRatio_working_3-way'!Y20+4*PI())/3)</f>
        <v>-0.33853152654045421</v>
      </c>
      <c r="AF20" s="11">
        <f>-'OddsRatio_working_3-way'!U20/(3*'OddsRatio_working_3-way'!X20^(1/3))*COS(('OddsRatio_working_3-way'!Y20)/3)</f>
        <v>0.35138395273428935</v>
      </c>
      <c r="AG20" s="11">
        <f>-'OddsRatio_working_3-way'!U20/(3*'OddsRatio_working_3-way'!X20^(1/3))*COS(('OddsRatio_working_3-way'!Y20+2*PI())/3)</f>
        <v>-0.23496985119762892</v>
      </c>
      <c r="AH20" s="11">
        <f>-'OddsRatio_working_3-way'!U20/(3*'OddsRatio_working_3-way'!X20^(1/3))*COS(('OddsRatio_working_3-way'!Y20+4*PI())/3)</f>
        <v>-0.11641410153666035</v>
      </c>
      <c r="AI20" s="11">
        <f>'OddsRatio_working_3-way'!U20/(3*'OddsRatio_working_3-way'!X20^(1/3))*SIN(('OddsRatio_working_3-way'!Y20)/3)</f>
        <v>-6.844819398073812E-2</v>
      </c>
      <c r="AJ20" s="11">
        <f>'OddsRatio_working_3-way'!U20/(3*'OddsRatio_working_3-way'!X20^(1/3))*SIN(('OddsRatio_working_3-way'!Y20+2*PI())/3)</f>
        <v>-0.27008333255971601</v>
      </c>
      <c r="AK20" s="11">
        <f>'OddsRatio_working_3-way'!U20/(3*'OddsRatio_working_3-way'!X20^(1/3))*SIN(('OddsRatio_working_3-way'!Y20+4*PI())/3)</f>
        <v>0.3385315265404541</v>
      </c>
      <c r="AL20" s="11">
        <f>'OddsRatio_working_3-way'!Z20+'OddsRatio_working_3-way'!AF20</f>
        <v>0.70276790546857881</v>
      </c>
      <c r="AM20" s="11">
        <f>'OddsRatio_working_3-way'!AA20+'OddsRatio_working_3-way'!AG20</f>
        <v>-0.46993970239525795</v>
      </c>
      <c r="AN20" s="11">
        <f>'OddsRatio_working_3-way'!AB20+'OddsRatio_working_3-way'!AH20</f>
        <v>-0.23282820307332075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0.70276790546857881</v>
      </c>
      <c r="AS20" s="11">
        <f>IF(('OddsRatio_working_3-way'!X20=0),IF(Q20&gt;0,-Q20^(1/3),(-Q20)^(1/3)),'OddsRatio_working_3-way'!AM20-'OddsRatio_working_3-way'!R20/3)</f>
        <v>-0.46993970239525795</v>
      </c>
      <c r="AT20" s="11">
        <f>IF(('OddsRatio_working_3-way'!X20=0),IF(Q20&gt;0,-Q20^(1/3),(-Q20)^(1/3)),'OddsRatio_working_3-way'!AN20-'OddsRatio_working_3-way'!R20/3)</f>
        <v>-0.23282820307332075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1.46</v>
      </c>
      <c r="B21" s="4">
        <f>IF('True_Odds_Calculator_3-way'!B22="","",'True_Odds_Calculator_3-way'!B22)</f>
        <v>4.78</v>
      </c>
      <c r="C21" s="4">
        <f>IF('True_Odds_Calculator_3-way'!C22="","",'True_Odds_Calculator_3-way'!C22)</f>
        <v>7.31</v>
      </c>
      <c r="D21" s="9">
        <f t="shared" si="13"/>
        <v>0.67132281062881305</v>
      </c>
      <c r="E21" s="9">
        <f t="shared" si="14"/>
        <v>0.19907610030057177</v>
      </c>
      <c r="F21" s="9">
        <f t="shared" si="15"/>
        <v>0.12960108907061499</v>
      </c>
      <c r="G21" s="9">
        <f t="shared" si="16"/>
        <v>1.0643398641534709</v>
      </c>
      <c r="H21" s="9">
        <f t="shared" si="17"/>
        <v>1.4895963375105969</v>
      </c>
      <c r="I21" s="9">
        <f t="shared" si="18"/>
        <v>5.0232046865001196</v>
      </c>
      <c r="J21" s="9">
        <f t="shared" si="19"/>
        <v>7.7159845428084006</v>
      </c>
      <c r="K21" s="11">
        <f t="shared" si="20"/>
        <v>0.68493150684931503</v>
      </c>
      <c r="L21" s="11">
        <f t="shared" si="21"/>
        <v>0.20920502092050208</v>
      </c>
      <c r="M21" s="11">
        <f t="shared" si="22"/>
        <v>0.13679890560875513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-0.21507050824317886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0.20680180749876287</v>
      </c>
      <c r="Q21" s="11">
        <f>2*'OddsRatio_working_3-way'!K21*'OddsRatio_working_3-way'!L21*'OddsRatio_working_3-way'!M21</f>
        <v>3.9204134122988225E-2</v>
      </c>
      <c r="R21" s="11">
        <f t="shared" si="23"/>
        <v>0</v>
      </c>
      <c r="S21" s="11">
        <f t="shared" si="24"/>
        <v>-0.9615535351082789</v>
      </c>
      <c r="T21" s="11">
        <f t="shared" si="25"/>
        <v>-0.18228503035228039</v>
      </c>
      <c r="U21" s="11">
        <f>'OddsRatio_working_3-way'!S21-'OddsRatio_working_3-way'!R21^2/3</f>
        <v>-0.9615535351082789</v>
      </c>
      <c r="V21" s="11">
        <f>'OddsRatio_working_3-way'!S21*'OddsRatio_working_3-way'!R21/3-2*'OddsRatio_working_3-way'!R21^3/27-'OddsRatio_working_3-way'!T21</f>
        <v>0.18228503035228039</v>
      </c>
      <c r="W21" s="11">
        <f>'OddsRatio_working_3-way'!V21^2+4*'OddsRatio_working_3-way'!U21^3/27</f>
        <v>-9.8481525993056374E-2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0.18145891978874182</v>
      </c>
      <c r="Y21" s="11">
        <f>IF('OddsRatio_working_3-way'!W21&gt;=0,IF('OddsRatio_working_3-way'!V21+SQRT('OddsRatio_working_3-way'!W21)&gt;0,0,PI()),ACOS('OddsRatio_working_3-way'!V21/(2*'OddsRatio_working_3-way'!X21)))</f>
        <v>1.0445671037317865</v>
      </c>
      <c r="Z21" s="11">
        <f>'OddsRatio_working_3-way'!X21^(1/3)*COS('OddsRatio_working_3-way'!Y21/3)</f>
        <v>0.53216993207673535</v>
      </c>
      <c r="AA21" s="11">
        <f>'OddsRatio_working_3-way'!X21^(1/3)*COS(('OddsRatio_working_3-way'!Y21+2*PI())/3)</f>
        <v>-0.4333714159443654</v>
      </c>
      <c r="AB21" s="11">
        <f>'OddsRatio_working_3-way'!X21^(1/3)*COS(('OddsRatio_working_3-way'!Y21+4*PI())/3)</f>
        <v>-9.8798516132370062E-2</v>
      </c>
      <c r="AC21" s="11">
        <f>'OddsRatio_working_3-way'!X21^(1/3)*SIN('OddsRatio_working_3-way'!Y21/3)</f>
        <v>0.19316575377000925</v>
      </c>
      <c r="AD21" s="11">
        <f>'OddsRatio_working_3-way'!X21^(1/3)*SIN(('OddsRatio_working_3-way'!Y21+2*PI())/3)</f>
        <v>0.36428980342368739</v>
      </c>
      <c r="AE21" s="11">
        <f>'OddsRatio_working_3-way'!X21^(1/3)*SIN(('OddsRatio_working_3-way'!Y21+4*PI())/3)</f>
        <v>-0.55745555719369655</v>
      </c>
      <c r="AF21" s="11">
        <f>-'OddsRatio_working_3-way'!U21/(3*'OddsRatio_working_3-way'!X21^(1/3))*COS(('OddsRatio_working_3-way'!Y21)/3)</f>
        <v>0.53216993207673546</v>
      </c>
      <c r="AG21" s="11">
        <f>-'OddsRatio_working_3-way'!U21/(3*'OddsRatio_working_3-way'!X21^(1/3))*COS(('OddsRatio_working_3-way'!Y21+2*PI())/3)</f>
        <v>-0.43337141594436546</v>
      </c>
      <c r="AH21" s="11">
        <f>-'OddsRatio_working_3-way'!U21/(3*'OddsRatio_working_3-way'!X21^(1/3))*COS(('OddsRatio_working_3-way'!Y21+4*PI())/3)</f>
        <v>-9.879851613237009E-2</v>
      </c>
      <c r="AI21" s="11">
        <f>'OddsRatio_working_3-way'!U21/(3*'OddsRatio_working_3-way'!X21^(1/3))*SIN(('OddsRatio_working_3-way'!Y21)/3)</f>
        <v>-0.19316575377000927</v>
      </c>
      <c r="AJ21" s="11">
        <f>'OddsRatio_working_3-way'!U21/(3*'OddsRatio_working_3-way'!X21^(1/3))*SIN(('OddsRatio_working_3-way'!Y21+2*PI())/3)</f>
        <v>-0.36428980342368744</v>
      </c>
      <c r="AK21" s="11">
        <f>'OddsRatio_working_3-way'!U21/(3*'OddsRatio_working_3-way'!X21^(1/3))*SIN(('OddsRatio_working_3-way'!Y21+4*PI())/3)</f>
        <v>0.55745555719369666</v>
      </c>
      <c r="AL21" s="11">
        <f>'OddsRatio_working_3-way'!Z21+'OddsRatio_working_3-way'!AF21</f>
        <v>1.0643398641534709</v>
      </c>
      <c r="AM21" s="11">
        <f>'OddsRatio_working_3-way'!AA21+'OddsRatio_working_3-way'!AG21</f>
        <v>-0.86674283188873091</v>
      </c>
      <c r="AN21" s="11">
        <f>'OddsRatio_working_3-way'!AB21+'OddsRatio_working_3-way'!AH21</f>
        <v>-0.19759703226474015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1.0643398641534709</v>
      </c>
      <c r="AS21" s="11">
        <f>IF(('OddsRatio_working_3-way'!X21=0),IF(Q21&gt;0,-Q21^(1/3),(-Q21)^(1/3)),'OddsRatio_working_3-way'!AM21-'OddsRatio_working_3-way'!R21/3)</f>
        <v>-0.86674283188873091</v>
      </c>
      <c r="AT21" s="11">
        <f>IF(('OddsRatio_working_3-way'!X21=0),IF(Q21&gt;0,-Q21^(1/3),(-Q21)^(1/3)),'OddsRatio_working_3-way'!AN21-'OddsRatio_working_3-way'!R21/3)</f>
        <v>-0.19759703226474015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1.99</v>
      </c>
      <c r="B22" s="4">
        <f>IF('True_Odds_Calculator_3-way'!B23="","",'True_Odds_Calculator_3-way'!B23)</f>
        <v>3.83</v>
      </c>
      <c r="C22" s="4">
        <f>IF('True_Odds_Calculator_3-way'!C23="","",'True_Odds_Calculator_3-way'!C23)</f>
        <v>3.76</v>
      </c>
      <c r="D22" s="9">
        <f t="shared" si="13"/>
        <v>0.49085159599745898</v>
      </c>
      <c r="E22" s="9">
        <f t="shared" si="14"/>
        <v>0.2521978106338495</v>
      </c>
      <c r="F22" s="9">
        <f t="shared" si="15"/>
        <v>0.25695059336869142</v>
      </c>
      <c r="G22" s="9">
        <f t="shared" si="16"/>
        <v>1.0477531729915084</v>
      </c>
      <c r="H22" s="9">
        <f t="shared" si="17"/>
        <v>2.0372756412615938</v>
      </c>
      <c r="I22" s="9">
        <f t="shared" si="18"/>
        <v>3.9651414795659687</v>
      </c>
      <c r="J22" s="9">
        <f t="shared" si="19"/>
        <v>3.8917987574565638</v>
      </c>
      <c r="K22" s="11">
        <f t="shared" si="20"/>
        <v>0.50251256281407031</v>
      </c>
      <c r="L22" s="11">
        <f t="shared" si="21"/>
        <v>0.2610966057441253</v>
      </c>
      <c r="M22" s="11">
        <f t="shared" si="22"/>
        <v>0.26595744680851063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-0.26983048680433441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0.22960756786543679</v>
      </c>
      <c r="Q22" s="11">
        <f>2*'OddsRatio_working_3-way'!K22*'OddsRatio_working_3-way'!L22*'OddsRatio_working_3-way'!M22</f>
        <v>6.978953430560389E-2</v>
      </c>
      <c r="R22" s="11">
        <f t="shared" si="23"/>
        <v>0</v>
      </c>
      <c r="S22" s="11">
        <f t="shared" si="24"/>
        <v>-0.85093263768943583</v>
      </c>
      <c r="T22" s="11">
        <f t="shared" si="25"/>
        <v>-0.25864213911533007</v>
      </c>
      <c r="U22" s="11">
        <f>'OddsRatio_working_3-way'!S22-'OddsRatio_working_3-way'!R22^2/3</f>
        <v>-0.85093263768943583</v>
      </c>
      <c r="V22" s="11">
        <f>'OddsRatio_working_3-way'!S22*'OddsRatio_working_3-way'!R22/3-2*'OddsRatio_working_3-way'!R22^3/27-'OddsRatio_working_3-way'!T22</f>
        <v>0.25864213911533007</v>
      </c>
      <c r="W22" s="11">
        <f>'OddsRatio_working_3-way'!V22^2+4*'OddsRatio_working_3-way'!U22^3/27</f>
        <v>-2.4385534396272182E-2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0.15106396867091268</v>
      </c>
      <c r="Y22" s="11">
        <f>IF('OddsRatio_working_3-way'!W22&gt;=0,IF('OddsRatio_working_3-way'!V22+SQRT('OddsRatio_working_3-way'!W22)&gt;0,0,PI()),ACOS('OddsRatio_working_3-way'!V22/(2*'OddsRatio_working_3-way'!X22)))</f>
        <v>0.54318218620451542</v>
      </c>
      <c r="Z22" s="11">
        <f>'OddsRatio_working_3-way'!X22^(1/3)*COS('OddsRatio_working_3-way'!Y22/3)</f>
        <v>0.52387658649575419</v>
      </c>
      <c r="AA22" s="11">
        <f>'OddsRatio_working_3-way'!X22^(1/3)*COS(('OddsRatio_working_3-way'!Y22+2*PI())/3)</f>
        <v>-0.34499340154066299</v>
      </c>
      <c r="AB22" s="11">
        <f>'OddsRatio_working_3-way'!X22^(1/3)*COS(('OddsRatio_working_3-way'!Y22+4*PI())/3)</f>
        <v>-0.17888318495509156</v>
      </c>
      <c r="AC22" s="11">
        <f>'OddsRatio_working_3-way'!X22^(1/3)*SIN('OddsRatio_working_3-way'!Y22/3)</f>
        <v>9.5903778260826911E-2</v>
      </c>
      <c r="AD22" s="11">
        <f>'OddsRatio_working_3-way'!X22^(1/3)*SIN(('OddsRatio_working_3-way'!Y22+2*PI())/3)</f>
        <v>0.40573854322278546</v>
      </c>
      <c r="AE22" s="11">
        <f>'OddsRatio_working_3-way'!X22^(1/3)*SIN(('OddsRatio_working_3-way'!Y22+4*PI())/3)</f>
        <v>-0.50164232148361232</v>
      </c>
      <c r="AF22" s="11">
        <f>-'OddsRatio_working_3-way'!U22/(3*'OddsRatio_working_3-way'!X22^(1/3))*COS(('OddsRatio_working_3-way'!Y22)/3)</f>
        <v>0.52387658649575419</v>
      </c>
      <c r="AG22" s="11">
        <f>-'OddsRatio_working_3-way'!U22/(3*'OddsRatio_working_3-way'!X22^(1/3))*COS(('OddsRatio_working_3-way'!Y22+2*PI())/3)</f>
        <v>-0.34499340154066299</v>
      </c>
      <c r="AH22" s="11">
        <f>-'OddsRatio_working_3-way'!U22/(3*'OddsRatio_working_3-way'!X22^(1/3))*COS(('OddsRatio_working_3-way'!Y22+4*PI())/3)</f>
        <v>-0.17888318495509156</v>
      </c>
      <c r="AI22" s="11">
        <f>'OddsRatio_working_3-way'!U22/(3*'OddsRatio_working_3-way'!X22^(1/3))*SIN(('OddsRatio_working_3-way'!Y22)/3)</f>
        <v>-9.5903778260826911E-2</v>
      </c>
      <c r="AJ22" s="11">
        <f>'OddsRatio_working_3-way'!U22/(3*'OddsRatio_working_3-way'!X22^(1/3))*SIN(('OddsRatio_working_3-way'!Y22+2*PI())/3)</f>
        <v>-0.40573854322278546</v>
      </c>
      <c r="AK22" s="11">
        <f>'OddsRatio_working_3-way'!U22/(3*'OddsRatio_working_3-way'!X22^(1/3))*SIN(('OddsRatio_working_3-way'!Y22+4*PI())/3)</f>
        <v>0.50164232148361232</v>
      </c>
      <c r="AL22" s="11">
        <f>'OddsRatio_working_3-way'!Z22+'OddsRatio_working_3-way'!AF22</f>
        <v>1.0477531729915084</v>
      </c>
      <c r="AM22" s="11">
        <f>'OddsRatio_working_3-way'!AA22+'OddsRatio_working_3-way'!AG22</f>
        <v>-0.68998680308132598</v>
      </c>
      <c r="AN22" s="11">
        <f>'OddsRatio_working_3-way'!AB22+'OddsRatio_working_3-way'!AH22</f>
        <v>-0.35776636991018312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1.0477531729915084</v>
      </c>
      <c r="AS22" s="11">
        <f>IF(('OddsRatio_working_3-way'!X22=0),IF(Q22&gt;0,-Q22^(1/3),(-Q22)^(1/3)),'OddsRatio_working_3-way'!AM22-'OddsRatio_working_3-way'!R22/3)</f>
        <v>-0.68998680308132598</v>
      </c>
      <c r="AT22" s="11">
        <f>IF(('OddsRatio_working_3-way'!X22=0),IF(Q22&gt;0,-Q22^(1/3),(-Q22)^(1/3)),'OddsRatio_working_3-way'!AN22-'OddsRatio_working_3-way'!R22/3)</f>
        <v>-0.35776636991018312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1.71</v>
      </c>
      <c r="B23" s="4">
        <f>IF('True_Odds_Calculator_3-way'!B24="","",'True_Odds_Calculator_3-way'!B24)</f>
        <v>3.93</v>
      </c>
      <c r="C23" s="4">
        <f>IF('True_Odds_Calculator_3-way'!C24="","",'True_Odds_Calculator_3-way'!C24)</f>
        <v>4.93</v>
      </c>
      <c r="D23" s="9">
        <f t="shared" si="13"/>
        <v>0.56734094183188166</v>
      </c>
      <c r="E23" s="9">
        <f t="shared" si="14"/>
        <v>0.24113218736219175</v>
      </c>
      <c r="F23" s="9">
        <f t="shared" si="15"/>
        <v>0.19152687080592645</v>
      </c>
      <c r="G23" s="9">
        <f t="shared" si="16"/>
        <v>1.0740965621108636</v>
      </c>
      <c r="H23" s="9">
        <f t="shared" si="17"/>
        <v>1.7626085590987135</v>
      </c>
      <c r="I23" s="9">
        <f t="shared" si="18"/>
        <v>4.1471029269848305</v>
      </c>
      <c r="J23" s="9">
        <f t="shared" si="19"/>
        <v>5.2211994890956932</v>
      </c>
      <c r="K23" s="11">
        <f t="shared" si="20"/>
        <v>0.58479532163742687</v>
      </c>
      <c r="L23" s="11">
        <f t="shared" si="21"/>
        <v>0.2544529262086514</v>
      </c>
      <c r="M23" s="11">
        <f t="shared" si="22"/>
        <v>0.20283975659229211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-0.24676464657248254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0.22848637075780115</v>
      </c>
      <c r="Q23" s="11">
        <f>2*'OddsRatio_working_3-way'!K23*'OddsRatio_working_3-way'!L23*'OddsRatio_working_3-way'!M23</f>
        <v>6.0366280253051831E-2</v>
      </c>
      <c r="R23" s="11">
        <f t="shared" si="23"/>
        <v>0</v>
      </c>
      <c r="S23" s="11">
        <f t="shared" si="24"/>
        <v>-0.9259283042827916</v>
      </c>
      <c r="T23" s="11">
        <f t="shared" si="25"/>
        <v>-0.24463099188448925</v>
      </c>
      <c r="U23" s="11">
        <f>'OddsRatio_working_3-way'!S23-'OddsRatio_working_3-way'!R23^2/3</f>
        <v>-0.9259283042827916</v>
      </c>
      <c r="V23" s="11">
        <f>'OddsRatio_working_3-way'!S23*'OddsRatio_working_3-way'!R23/3-2*'OddsRatio_working_3-way'!R23^3/27-'OddsRatio_working_3-way'!T23</f>
        <v>0.24463099188448925</v>
      </c>
      <c r="W23" s="11">
        <f>'OddsRatio_working_3-way'!V23^2+4*'OddsRatio_working_3-way'!U23^3/27</f>
        <v>-5.7761360507224427E-2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0.17146842471546581</v>
      </c>
      <c r="Y23" s="11">
        <f>IF('OddsRatio_working_3-way'!W23&gt;=0,IF('OddsRatio_working_3-way'!V23+SQRT('OddsRatio_working_3-way'!W23)&gt;0,0,PI()),ACOS('OddsRatio_working_3-way'!V23/(2*'OddsRatio_working_3-way'!X23)))</f>
        <v>0.77654199865782858</v>
      </c>
      <c r="Z23" s="11">
        <f>'OddsRatio_working_3-way'!X23^(1/3)*COS('OddsRatio_working_3-way'!Y23/3)</f>
        <v>0.5370482810554319</v>
      </c>
      <c r="AA23" s="11">
        <f>'OddsRatio_working_3-way'!X23^(1/3)*COS(('OddsRatio_working_3-way'!Y23+2*PI())/3)</f>
        <v>-0.39167621697083704</v>
      </c>
      <c r="AB23" s="11">
        <f>'OddsRatio_working_3-way'!X23^(1/3)*COS(('OddsRatio_working_3-way'!Y23+4*PI())/3)</f>
        <v>-0.14537206408459502</v>
      </c>
      <c r="AC23" s="11">
        <f>'OddsRatio_working_3-way'!X23^(1/3)*SIN('OddsRatio_working_3-way'!Y23/3)</f>
        <v>0.14220376897139464</v>
      </c>
      <c r="AD23" s="11">
        <f>'OddsRatio_working_3-way'!X23^(1/3)*SIN(('OddsRatio_working_3-way'!Y23+2*PI())/3)</f>
        <v>0.39399556996707175</v>
      </c>
      <c r="AE23" s="11">
        <f>'OddsRatio_working_3-way'!X23^(1/3)*SIN(('OddsRatio_working_3-way'!Y23+4*PI())/3)</f>
        <v>-0.53619933893846639</v>
      </c>
      <c r="AF23" s="11">
        <f>-'OddsRatio_working_3-way'!U23/(3*'OddsRatio_working_3-way'!X23^(1/3))*COS(('OddsRatio_working_3-way'!Y23)/3)</f>
        <v>0.53704828105543168</v>
      </c>
      <c r="AG23" s="11">
        <f>-'OddsRatio_working_3-way'!U23/(3*'OddsRatio_working_3-way'!X23^(1/3))*COS(('OddsRatio_working_3-way'!Y23+2*PI())/3)</f>
        <v>-0.39167621697083688</v>
      </c>
      <c r="AH23" s="11">
        <f>-'OddsRatio_working_3-way'!U23/(3*'OddsRatio_working_3-way'!X23^(1/3))*COS(('OddsRatio_working_3-way'!Y23+4*PI())/3)</f>
        <v>-0.14537206408459497</v>
      </c>
      <c r="AI23" s="11">
        <f>'OddsRatio_working_3-way'!U23/(3*'OddsRatio_working_3-way'!X23^(1/3))*SIN(('OddsRatio_working_3-way'!Y23)/3)</f>
        <v>-0.14220376897139458</v>
      </c>
      <c r="AJ23" s="11">
        <f>'OddsRatio_working_3-way'!U23/(3*'OddsRatio_working_3-way'!X23^(1/3))*SIN(('OddsRatio_working_3-way'!Y23+2*PI())/3)</f>
        <v>-0.39399556996707163</v>
      </c>
      <c r="AK23" s="11">
        <f>'OddsRatio_working_3-way'!U23/(3*'OddsRatio_working_3-way'!X23^(1/3))*SIN(('OddsRatio_working_3-way'!Y23+4*PI())/3)</f>
        <v>0.53619933893846616</v>
      </c>
      <c r="AL23" s="11">
        <f>'OddsRatio_working_3-way'!Z23+'OddsRatio_working_3-way'!AF23</f>
        <v>1.0740965621108636</v>
      </c>
      <c r="AM23" s="11">
        <f>'OddsRatio_working_3-way'!AA23+'OddsRatio_working_3-way'!AG23</f>
        <v>-0.78335243394167398</v>
      </c>
      <c r="AN23" s="11">
        <f>'OddsRatio_working_3-way'!AB23+'OddsRatio_working_3-way'!AH23</f>
        <v>-0.29074412816918999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1.0740965621108636</v>
      </c>
      <c r="AS23" s="11">
        <f>IF(('OddsRatio_working_3-way'!X23=0),IF(Q23&gt;0,-Q23^(1/3),(-Q23)^(1/3)),'OddsRatio_working_3-way'!AM23-'OddsRatio_working_3-way'!R23/3)</f>
        <v>-0.78335243394167398</v>
      </c>
      <c r="AT23" s="11">
        <f>IF(('OddsRatio_working_3-way'!X23=0),IF(Q23&gt;0,-Q23^(1/3),(-Q23)^(1/3)),'OddsRatio_working_3-way'!AN23-'OddsRatio_working_3-way'!R23/3)</f>
        <v>-0.29074412816918999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2.78</v>
      </c>
      <c r="B24" s="4">
        <f>IF('True_Odds_Calculator_3-way'!B25="","",'True_Odds_Calculator_3-way'!B25)</f>
        <v>3.58</v>
      </c>
      <c r="C24" s="4">
        <f>IF('True_Odds_Calculator_3-way'!C25="","",'True_Odds_Calculator_3-way'!C25)</f>
        <v>2.57</v>
      </c>
      <c r="D24" s="9">
        <f t="shared" si="13"/>
        <v>0.35002114368658432</v>
      </c>
      <c r="E24" s="9">
        <f t="shared" si="14"/>
        <v>0.27088792079024226</v>
      </c>
      <c r="F24" s="9">
        <f t="shared" si="15"/>
        <v>0.37909093552317324</v>
      </c>
      <c r="G24" s="9">
        <f t="shared" si="16"/>
        <v>1.0432417224977755</v>
      </c>
      <c r="H24" s="9">
        <f t="shared" si="17"/>
        <v>2.8569702660460399</v>
      </c>
      <c r="I24" s="9">
        <f t="shared" si="18"/>
        <v>3.6915636440442614</v>
      </c>
      <c r="J24" s="9">
        <f t="shared" si="19"/>
        <v>2.6378895043215076</v>
      </c>
      <c r="K24" s="11">
        <f t="shared" si="20"/>
        <v>0.35971223021582738</v>
      </c>
      <c r="L24" s="11">
        <f t="shared" si="21"/>
        <v>0.27932960893854747</v>
      </c>
      <c r="M24" s="11">
        <f t="shared" si="22"/>
        <v>0.38910505836575876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-0.2818891855191803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0.23184287168009218</v>
      </c>
      <c r="Q24" s="11">
        <f>2*'OddsRatio_working_3-way'!K24*'OddsRatio_working_3-way'!L24*'OddsRatio_working_3-way'!M24</f>
        <v>7.8193211359221651E-2</v>
      </c>
      <c r="R24" s="11">
        <f t="shared" si="23"/>
        <v>0</v>
      </c>
      <c r="S24" s="11">
        <f t="shared" si="24"/>
        <v>-0.8224610364285051</v>
      </c>
      <c r="T24" s="11">
        <f t="shared" si="25"/>
        <v>-0.2773898942423289</v>
      </c>
      <c r="U24" s="11">
        <f>'OddsRatio_working_3-way'!S24-'OddsRatio_working_3-way'!R24^2/3</f>
        <v>-0.8224610364285051</v>
      </c>
      <c r="V24" s="11">
        <f>'OddsRatio_working_3-way'!S24*'OddsRatio_working_3-way'!R24/3-2*'OddsRatio_working_3-way'!R24^3/27-'OddsRatio_working_3-way'!T24</f>
        <v>0.2773898942423289</v>
      </c>
      <c r="W24" s="11">
        <f>'OddsRatio_working_3-way'!V24^2+4*'OddsRatio_working_3-way'!U24^3/27</f>
        <v>-5.4766713236495262E-3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0.14354600721669336</v>
      </c>
      <c r="Y24" s="11">
        <f>IF('OddsRatio_working_3-way'!W24&gt;=0,IF('OddsRatio_working_3-way'!V24+SQRT('OddsRatio_working_3-way'!W24)&gt;0,0,PI()),ACOS('OddsRatio_working_3-way'!V24/(2*'OddsRatio_working_3-way'!X24)))</f>
        <v>0.26071647649631702</v>
      </c>
      <c r="Z24" s="11">
        <f>'OddsRatio_working_3-way'!X24^(1/3)*COS('OddsRatio_working_3-way'!Y24/3)</f>
        <v>0.52162086124888762</v>
      </c>
      <c r="AA24" s="11">
        <f>'OddsRatio_working_3-way'!X24^(1/3)*COS(('OddsRatio_working_3-way'!Y24+2*PI())/3)</f>
        <v>-0.30016798313476695</v>
      </c>
      <c r="AB24" s="11">
        <f>'OddsRatio_working_3-way'!X24^(1/3)*COS(('OddsRatio_working_3-way'!Y24+4*PI())/3)</f>
        <v>-0.22145287811412073</v>
      </c>
      <c r="AC24" s="11">
        <f>'OddsRatio_working_3-way'!X24^(1/3)*SIN('OddsRatio_working_3-way'!Y24/3)</f>
        <v>4.5446187072960005E-2</v>
      </c>
      <c r="AD24" s="11">
        <f>'OddsRatio_working_3-way'!X24^(1/3)*SIN(('OddsRatio_working_3-way'!Y24+2*PI())/3)</f>
        <v>0.4290138234489746</v>
      </c>
      <c r="AE24" s="11">
        <f>'OddsRatio_working_3-way'!X24^(1/3)*SIN(('OddsRatio_working_3-way'!Y24+4*PI())/3)</f>
        <v>-0.47446001052193437</v>
      </c>
      <c r="AF24" s="11">
        <f>-'OddsRatio_working_3-way'!U24/(3*'OddsRatio_working_3-way'!X24^(1/3))*COS(('OddsRatio_working_3-way'!Y24)/3)</f>
        <v>0.52162086124888773</v>
      </c>
      <c r="AG24" s="11">
        <f>-'OddsRatio_working_3-way'!U24/(3*'OddsRatio_working_3-way'!X24^(1/3))*COS(('OddsRatio_working_3-way'!Y24+2*PI())/3)</f>
        <v>-0.300167983134767</v>
      </c>
      <c r="AH24" s="11">
        <f>-'OddsRatio_working_3-way'!U24/(3*'OddsRatio_working_3-way'!X24^(1/3))*COS(('OddsRatio_working_3-way'!Y24+4*PI())/3)</f>
        <v>-0.22145287811412079</v>
      </c>
      <c r="AI24" s="11">
        <f>'OddsRatio_working_3-way'!U24/(3*'OddsRatio_working_3-way'!X24^(1/3))*SIN(('OddsRatio_working_3-way'!Y24)/3)</f>
        <v>-4.5446187072960012E-2</v>
      </c>
      <c r="AJ24" s="11">
        <f>'OddsRatio_working_3-way'!U24/(3*'OddsRatio_working_3-way'!X24^(1/3))*SIN(('OddsRatio_working_3-way'!Y24+2*PI())/3)</f>
        <v>-0.42901382344897471</v>
      </c>
      <c r="AK24" s="11">
        <f>'OddsRatio_working_3-way'!U24/(3*'OddsRatio_working_3-way'!X24^(1/3))*SIN(('OddsRatio_working_3-way'!Y24+4*PI())/3)</f>
        <v>0.47446001052193448</v>
      </c>
      <c r="AL24" s="11">
        <f>'OddsRatio_working_3-way'!Z24+'OddsRatio_working_3-way'!AF24</f>
        <v>1.0432417224977755</v>
      </c>
      <c r="AM24" s="11">
        <f>'OddsRatio_working_3-way'!AA24+'OddsRatio_working_3-way'!AG24</f>
        <v>-0.600335966269534</v>
      </c>
      <c r="AN24" s="11">
        <f>'OddsRatio_working_3-way'!AB24+'OddsRatio_working_3-way'!AH24</f>
        <v>-0.44290575622824152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1.0432417224977755</v>
      </c>
      <c r="AS24" s="11">
        <f>IF(('OddsRatio_working_3-way'!X24=0),IF(Q24&gt;0,-Q24^(1/3),(-Q24)^(1/3)),'OddsRatio_working_3-way'!AM24-'OddsRatio_working_3-way'!R24/3)</f>
        <v>-0.600335966269534</v>
      </c>
      <c r="AT24" s="11">
        <f>IF(('OddsRatio_working_3-way'!X24=0),IF(Q24&gt;0,-Q24^(1/3),(-Q24)^(1/3)),'OddsRatio_working_3-way'!AN24-'OddsRatio_working_3-way'!R24/3)</f>
        <v>-0.44290575622824152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3.53</v>
      </c>
      <c r="B25" s="4">
        <f>IF('True_Odds_Calculator_3-way'!B26="","",'True_Odds_Calculator_3-way'!B26)</f>
        <v>3.49</v>
      </c>
      <c r="C25" s="4">
        <f>IF('True_Odds_Calculator_3-way'!C26="","",'True_Odds_Calculator_3-way'!C26)</f>
        <v>2.1800000000000002</v>
      </c>
      <c r="D25" s="9">
        <f t="shared" si="13"/>
        <v>0.27447727410818196</v>
      </c>
      <c r="E25" s="9">
        <f t="shared" si="14"/>
        <v>0.27766225875400785</v>
      </c>
      <c r="F25" s="9">
        <f t="shared" si="15"/>
        <v>0.4478604671378103</v>
      </c>
      <c r="G25" s="9">
        <f t="shared" si="16"/>
        <v>1.0447782126164014</v>
      </c>
      <c r="H25" s="9">
        <f t="shared" si="17"/>
        <v>3.6432888779194954</v>
      </c>
      <c r="I25" s="9">
        <f t="shared" si="18"/>
        <v>3.6014977494148392</v>
      </c>
      <c r="J25" s="9">
        <f t="shared" si="19"/>
        <v>2.2328382908873534</v>
      </c>
      <c r="K25" s="11">
        <f t="shared" si="20"/>
        <v>0.28328611898016998</v>
      </c>
      <c r="L25" s="11">
        <f t="shared" si="21"/>
        <v>0.28653295128939826</v>
      </c>
      <c r="M25" s="11">
        <f t="shared" si="22"/>
        <v>0.4587155963302752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-0.27678672027713058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0.23085275593137061</v>
      </c>
      <c r="Q25" s="11">
        <f>2*'OddsRatio_working_3-way'!K25*'OddsRatio_working_3-way'!L25*'OddsRatio_working_3-way'!M25</f>
        <v>7.4468630945603409E-2</v>
      </c>
      <c r="R25" s="11">
        <f t="shared" si="23"/>
        <v>0</v>
      </c>
      <c r="S25" s="11">
        <f t="shared" si="24"/>
        <v>-0.8340456352105009</v>
      </c>
      <c r="T25" s="11">
        <f t="shared" si="25"/>
        <v>-0.26904697910016151</v>
      </c>
      <c r="U25" s="11">
        <f>'OddsRatio_working_3-way'!S25-'OddsRatio_working_3-way'!R25^2/3</f>
        <v>-0.8340456352105009</v>
      </c>
      <c r="V25" s="11">
        <f>'OddsRatio_working_3-way'!S25*'OddsRatio_working_3-way'!R25/3-2*'OddsRatio_working_3-way'!R25^3/27-'OddsRatio_working_3-way'!T25</f>
        <v>0.26904697910016151</v>
      </c>
      <c r="W25" s="11">
        <f>'OddsRatio_working_3-way'!V25^2+4*'OddsRatio_working_3-way'!U25^3/27</f>
        <v>-1.3567639295464937E-2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0.14658949165815713</v>
      </c>
      <c r="Y25" s="11">
        <f>IF('OddsRatio_working_3-way'!W25&gt;=0,IF('OddsRatio_working_3-way'!V25+SQRT('OddsRatio_working_3-way'!W25)&gt;0,0,PI()),ACOS('OddsRatio_working_3-way'!V25/(2*'OddsRatio_working_3-way'!X25)))</f>
        <v>0.40857353436980914</v>
      </c>
      <c r="Z25" s="11">
        <f>'OddsRatio_working_3-way'!X25^(1/3)*COS('OddsRatio_working_3-way'!Y25/3)</f>
        <v>0.52238910630820068</v>
      </c>
      <c r="AA25" s="11">
        <f>'OddsRatio_working_3-way'!X25^(1/3)*COS(('OddsRatio_working_3-way'!Y25+2*PI())/3)</f>
        <v>-0.32319152897159337</v>
      </c>
      <c r="AB25" s="11">
        <f>'OddsRatio_working_3-way'!X25^(1/3)*COS(('OddsRatio_working_3-way'!Y25+4*PI())/3)</f>
        <v>-0.19919757733660742</v>
      </c>
      <c r="AC25" s="11">
        <f>'OddsRatio_working_3-way'!X25^(1/3)*SIN('OddsRatio_working_3-way'!Y25/3)</f>
        <v>7.158794135434457E-2</v>
      </c>
      <c r="AD25" s="11">
        <f>'OddsRatio_working_3-way'!X25^(1/3)*SIN(('OddsRatio_working_3-way'!Y25+2*PI())/3)</f>
        <v>0.41660826604597923</v>
      </c>
      <c r="AE25" s="11">
        <f>'OddsRatio_working_3-way'!X25^(1/3)*SIN(('OddsRatio_working_3-way'!Y25+4*PI())/3)</f>
        <v>-0.48819620740032377</v>
      </c>
      <c r="AF25" s="11">
        <f>-'OddsRatio_working_3-way'!U25/(3*'OddsRatio_working_3-way'!X25^(1/3))*COS(('OddsRatio_working_3-way'!Y25)/3)</f>
        <v>0.52238910630820068</v>
      </c>
      <c r="AG25" s="11">
        <f>-'OddsRatio_working_3-way'!U25/(3*'OddsRatio_working_3-way'!X25^(1/3))*COS(('OddsRatio_working_3-way'!Y25+2*PI())/3)</f>
        <v>-0.32319152897159337</v>
      </c>
      <c r="AH25" s="11">
        <f>-'OddsRatio_working_3-way'!U25/(3*'OddsRatio_working_3-way'!X25^(1/3))*COS(('OddsRatio_working_3-way'!Y25+4*PI())/3)</f>
        <v>-0.19919757733660742</v>
      </c>
      <c r="AI25" s="11">
        <f>'OddsRatio_working_3-way'!U25/(3*'OddsRatio_working_3-way'!X25^(1/3))*SIN(('OddsRatio_working_3-way'!Y25)/3)</f>
        <v>-7.158794135434457E-2</v>
      </c>
      <c r="AJ25" s="11">
        <f>'OddsRatio_working_3-way'!U25/(3*'OddsRatio_working_3-way'!X25^(1/3))*SIN(('OddsRatio_working_3-way'!Y25+2*PI())/3)</f>
        <v>-0.41660826604597923</v>
      </c>
      <c r="AK25" s="11">
        <f>'OddsRatio_working_3-way'!U25/(3*'OddsRatio_working_3-way'!X25^(1/3))*SIN(('OddsRatio_working_3-way'!Y25+4*PI())/3)</f>
        <v>0.48819620740032377</v>
      </c>
      <c r="AL25" s="11">
        <f>'OddsRatio_working_3-way'!Z25+'OddsRatio_working_3-way'!AF25</f>
        <v>1.0447782126164014</v>
      </c>
      <c r="AM25" s="11">
        <f>'OddsRatio_working_3-way'!AA25+'OddsRatio_working_3-way'!AG25</f>
        <v>-0.64638305794318673</v>
      </c>
      <c r="AN25" s="11">
        <f>'OddsRatio_working_3-way'!AB25+'OddsRatio_working_3-way'!AH25</f>
        <v>-0.39839515467321485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1.0447782126164014</v>
      </c>
      <c r="AS25" s="11">
        <f>IF(('OddsRatio_working_3-way'!X25=0),IF(Q25&gt;0,-Q25^(1/3),(-Q25)^(1/3)),'OddsRatio_working_3-way'!AM25-'OddsRatio_working_3-way'!R25/3)</f>
        <v>-0.64638305794318673</v>
      </c>
      <c r="AT25" s="11">
        <f>IF(('OddsRatio_working_3-way'!X25=0),IF(Q25&gt;0,-Q25^(1/3),(-Q25)^(1/3)),'OddsRatio_working_3-way'!AN25-'OddsRatio_working_3-way'!R25/3)</f>
        <v>-0.39839515467321485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1.69</v>
      </c>
      <c r="B26" s="4">
        <f>IF('True_Odds_Calculator_3-way'!B27="","",'True_Odds_Calculator_3-way'!B27)</f>
        <v>4.1500000000000004</v>
      </c>
      <c r="C26" s="4">
        <f>IF('True_Odds_Calculator_3-way'!C27="","",'True_Odds_Calculator_3-way'!C27)</f>
        <v>5.07</v>
      </c>
      <c r="D26" s="9">
        <f t="shared" si="13"/>
        <v>0.57917564129877386</v>
      </c>
      <c r="E26" s="9">
        <f t="shared" si="14"/>
        <v>0.23163965022027733</v>
      </c>
      <c r="F26" s="9">
        <f t="shared" si="15"/>
        <v>0.18918470848094879</v>
      </c>
      <c r="G26" s="9">
        <f t="shared" si="16"/>
        <v>1.0530318118380522</v>
      </c>
      <c r="H26" s="9">
        <f t="shared" si="17"/>
        <v>1.7265919501682556</v>
      </c>
      <c r="I26" s="9">
        <f t="shared" si="18"/>
        <v>4.3170502072898644</v>
      </c>
      <c r="J26" s="9">
        <f t="shared" si="19"/>
        <v>5.2858394741808725</v>
      </c>
      <c r="K26" s="11">
        <f t="shared" si="20"/>
        <v>0.59171597633136097</v>
      </c>
      <c r="L26" s="11">
        <f t="shared" si="21"/>
        <v>0.24096385542168672</v>
      </c>
      <c r="M26" s="11">
        <f t="shared" si="22"/>
        <v>0.1972386587771203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-0.2487776110569514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0.2224506724070752</v>
      </c>
      <c r="Q26" s="11">
        <f>2*'OddsRatio_working_3-way'!K26*'OddsRatio_working_3-way'!L26*'OddsRatio_working_3-way'!M26</f>
        <v>5.6245429180044285E-2</v>
      </c>
      <c r="R26" s="11">
        <f t="shared" si="23"/>
        <v>0</v>
      </c>
      <c r="S26" s="11">
        <f t="shared" si="24"/>
        <v>-0.89417480721828579</v>
      </c>
      <c r="T26" s="11">
        <f t="shared" si="25"/>
        <v>-0.22608718260892177</v>
      </c>
      <c r="U26" s="11">
        <f>'OddsRatio_working_3-way'!S26-'OddsRatio_working_3-way'!R26^2/3</f>
        <v>-0.89417480721828579</v>
      </c>
      <c r="V26" s="11">
        <f>'OddsRatio_working_3-way'!S26*'OddsRatio_working_3-way'!R26/3-2*'OddsRatio_working_3-way'!R26^3/27-'OddsRatio_working_3-way'!T26</f>
        <v>0.22608718260892177</v>
      </c>
      <c r="W26" s="11">
        <f>'OddsRatio_working_3-way'!V26^2+4*'OddsRatio_working_3-way'!U26^3/27</f>
        <v>-5.480106032314061E-2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0.16272405665971806</v>
      </c>
      <c r="Y26" s="11">
        <f>IF('OddsRatio_working_3-way'!W26&gt;=0,IF('OddsRatio_working_3-way'!V26+SQRT('OddsRatio_working_3-way'!W26)&gt;0,0,PI()),ACOS('OddsRatio_working_3-way'!V26/(2*'OddsRatio_working_3-way'!X26)))</f>
        <v>0.80280051000335007</v>
      </c>
      <c r="Z26" s="11">
        <f>'OddsRatio_working_3-way'!X26^(1/3)*COS('OddsRatio_working_3-way'!Y26/3)</f>
        <v>0.52651590591902608</v>
      </c>
      <c r="AA26" s="11">
        <f>'OddsRatio_working_3-way'!X26^(1/3)*COS(('OddsRatio_working_3-way'!Y26+2*PI())/3)</f>
        <v>-0.3882757613520455</v>
      </c>
      <c r="AB26" s="11">
        <f>'OddsRatio_working_3-way'!X26^(1/3)*COS(('OddsRatio_working_3-way'!Y26+4*PI())/3)</f>
        <v>-0.13824014456698064</v>
      </c>
      <c r="AC26" s="11">
        <f>'OddsRatio_working_3-way'!X26^(1/3)*SIN('OddsRatio_working_3-way'!Y26/3)</f>
        <v>0.14435813065785127</v>
      </c>
      <c r="AD26" s="11">
        <f>'OddsRatio_working_3-way'!X26^(1/3)*SIN(('OddsRatio_working_3-way'!Y26+2*PI())/3)</f>
        <v>0.38379708469352836</v>
      </c>
      <c r="AE26" s="11">
        <f>'OddsRatio_working_3-way'!X26^(1/3)*SIN(('OddsRatio_working_3-way'!Y26+4*PI())/3)</f>
        <v>-0.52815521535137966</v>
      </c>
      <c r="AF26" s="11">
        <f>-'OddsRatio_working_3-way'!U26/(3*'OddsRatio_working_3-way'!X26^(1/3))*COS(('OddsRatio_working_3-way'!Y26)/3)</f>
        <v>0.52651590591902608</v>
      </c>
      <c r="AG26" s="11">
        <f>-'OddsRatio_working_3-way'!U26/(3*'OddsRatio_working_3-way'!X26^(1/3))*COS(('OddsRatio_working_3-way'!Y26+2*PI())/3)</f>
        <v>-0.3882757613520455</v>
      </c>
      <c r="AH26" s="11">
        <f>-'OddsRatio_working_3-way'!U26/(3*'OddsRatio_working_3-way'!X26^(1/3))*COS(('OddsRatio_working_3-way'!Y26+4*PI())/3)</f>
        <v>-0.13824014456698064</v>
      </c>
      <c r="AI26" s="11">
        <f>'OddsRatio_working_3-way'!U26/(3*'OddsRatio_working_3-way'!X26^(1/3))*SIN(('OddsRatio_working_3-way'!Y26)/3)</f>
        <v>-0.14435813065785127</v>
      </c>
      <c r="AJ26" s="11">
        <f>'OddsRatio_working_3-way'!U26/(3*'OddsRatio_working_3-way'!X26^(1/3))*SIN(('OddsRatio_working_3-way'!Y26+2*PI())/3)</f>
        <v>-0.38379708469352836</v>
      </c>
      <c r="AK26" s="11">
        <f>'OddsRatio_working_3-way'!U26/(3*'OddsRatio_working_3-way'!X26^(1/3))*SIN(('OddsRatio_working_3-way'!Y26+4*PI())/3)</f>
        <v>0.52815521535137966</v>
      </c>
      <c r="AL26" s="11">
        <f>'OddsRatio_working_3-way'!Z26+'OddsRatio_working_3-way'!AF26</f>
        <v>1.0530318118380522</v>
      </c>
      <c r="AM26" s="11">
        <f>'OddsRatio_working_3-way'!AA26+'OddsRatio_working_3-way'!AG26</f>
        <v>-0.776551522704091</v>
      </c>
      <c r="AN26" s="11">
        <f>'OddsRatio_working_3-way'!AB26+'OddsRatio_working_3-way'!AH26</f>
        <v>-0.27648028913396128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1.0530318118380522</v>
      </c>
      <c r="AS26" s="11">
        <f>IF(('OddsRatio_working_3-way'!X26=0),IF(Q26&gt;0,-Q26^(1/3),(-Q26)^(1/3)),'OddsRatio_working_3-way'!AM26-'OddsRatio_working_3-way'!R26/3)</f>
        <v>-0.776551522704091</v>
      </c>
      <c r="AT26" s="11">
        <f>IF(('OddsRatio_working_3-way'!X26=0),IF(Q26&gt;0,-Q26^(1/3),(-Q26)^(1/3)),'OddsRatio_working_3-way'!AN26-'OddsRatio_working_3-way'!R26/3)</f>
        <v>-0.27648028913396128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3.29</v>
      </c>
      <c r="B27" s="4">
        <f>IF('True_Odds_Calculator_3-way'!B28="","",'True_Odds_Calculator_3-way'!B28)</f>
        <v>2.95</v>
      </c>
      <c r="C27" s="4">
        <f>IF('True_Odds_Calculator_3-way'!C28="","",'True_Odds_Calculator_3-way'!C28)</f>
        <v>2.6</v>
      </c>
      <c r="D27" s="9">
        <f t="shared" si="13"/>
        <v>0.29529631601717893</v>
      </c>
      <c r="E27" s="9">
        <f t="shared" si="14"/>
        <v>0.32980311996165107</v>
      </c>
      <c r="F27" s="9">
        <f t="shared" si="15"/>
        <v>0.37490056402117</v>
      </c>
      <c r="G27" s="9">
        <f t="shared" si="16"/>
        <v>1.0421087215667866</v>
      </c>
      <c r="H27" s="9">
        <f t="shared" si="17"/>
        <v>3.3864289723879413</v>
      </c>
      <c r="I27" s="9">
        <f t="shared" si="18"/>
        <v>3.0321120070552343</v>
      </c>
      <c r="J27" s="9">
        <f t="shared" si="19"/>
        <v>2.6673739545068589</v>
      </c>
      <c r="K27" s="11">
        <f t="shared" si="20"/>
        <v>0.303951367781155</v>
      </c>
      <c r="L27" s="11">
        <f t="shared" si="21"/>
        <v>0.33898305084745761</v>
      </c>
      <c r="M27" s="11">
        <f t="shared" si="22"/>
        <v>0.38461538461538458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-0.28313842666529299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0.23143102840181809</v>
      </c>
      <c r="Q27" s="11">
        <f>2*'OddsRatio_working_3-way'!K27*'OddsRatio_working_3-way'!L27*'OddsRatio_working_3-way'!M27</f>
        <v>7.9257201507471953E-2</v>
      </c>
      <c r="R27" s="11">
        <f t="shared" si="23"/>
        <v>0</v>
      </c>
      <c r="S27" s="11">
        <f t="shared" si="24"/>
        <v>-0.81737767327286925</v>
      </c>
      <c r="T27" s="11">
        <f t="shared" si="25"/>
        <v>-0.27992386070988673</v>
      </c>
      <c r="U27" s="11">
        <f>'OddsRatio_working_3-way'!S27-'OddsRatio_working_3-way'!R27^2/3</f>
        <v>-0.81737767327286925</v>
      </c>
      <c r="V27" s="11">
        <f>'OddsRatio_working_3-way'!S27*'OddsRatio_working_3-way'!R27/3-2*'OddsRatio_working_3-way'!R27^3/27-'OddsRatio_working_3-way'!T27</f>
        <v>0.27992386070988673</v>
      </c>
      <c r="W27" s="11">
        <f>'OddsRatio_working_3-way'!V27^2+4*'OddsRatio_working_3-way'!U27^3/27</f>
        <v>-2.5456160457322935E-3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0.14221724916519476</v>
      </c>
      <c r="Y27" s="11">
        <f>IF('OddsRatio_working_3-way'!W27&gt;=0,IF('OddsRatio_working_3-way'!V27+SQRT('OddsRatio_working_3-way'!W27)&gt;0,0,PI()),ACOS('OddsRatio_working_3-way'!V27/(2*'OddsRatio_working_3-way'!X27)))</f>
        <v>0.17832754778570736</v>
      </c>
      <c r="Z27" s="11">
        <f>'OddsRatio_working_3-way'!X27^(1/3)*COS('OddsRatio_working_3-way'!Y27/3)</f>
        <v>0.52105436078339329</v>
      </c>
      <c r="AA27" s="11">
        <f>'OddsRatio_working_3-way'!X27^(1/3)*COS(('OddsRatio_working_3-way'!Y27+2*PI())/3)</f>
        <v>-0.28738203376449406</v>
      </c>
      <c r="AB27" s="11">
        <f>'OddsRatio_working_3-way'!X27^(1/3)*COS(('OddsRatio_working_3-way'!Y27+4*PI())/3)</f>
        <v>-0.23367232701889906</v>
      </c>
      <c r="AC27" s="11">
        <f>'OddsRatio_working_3-way'!X27^(1/3)*SIN('OddsRatio_working_3-way'!Y27/3)</f>
        <v>3.1009313647665033E-2</v>
      </c>
      <c r="AD27" s="11">
        <f>'OddsRatio_working_3-way'!X27^(1/3)*SIN(('OddsRatio_working_3-way'!Y27+2*PI())/3)</f>
        <v>0.43574165636724815</v>
      </c>
      <c r="AE27" s="11">
        <f>'OddsRatio_working_3-way'!X27^(1/3)*SIN(('OddsRatio_working_3-way'!Y27+4*PI())/3)</f>
        <v>-0.46675097001491328</v>
      </c>
      <c r="AF27" s="11">
        <f>-'OddsRatio_working_3-way'!U27/(3*'OddsRatio_working_3-way'!X27^(1/3))*COS(('OddsRatio_working_3-way'!Y27)/3)</f>
        <v>0.52105436078339318</v>
      </c>
      <c r="AG27" s="11">
        <f>-'OddsRatio_working_3-way'!U27/(3*'OddsRatio_working_3-way'!X27^(1/3))*COS(('OddsRatio_working_3-way'!Y27+2*PI())/3)</f>
        <v>-0.287382033764494</v>
      </c>
      <c r="AH27" s="11">
        <f>-'OddsRatio_working_3-way'!U27/(3*'OddsRatio_working_3-way'!X27^(1/3))*COS(('OddsRatio_working_3-way'!Y27+4*PI())/3)</f>
        <v>-0.23367232701889901</v>
      </c>
      <c r="AI27" s="11">
        <f>'OddsRatio_working_3-way'!U27/(3*'OddsRatio_working_3-way'!X27^(1/3))*SIN(('OddsRatio_working_3-way'!Y27)/3)</f>
        <v>-3.1009313647665026E-2</v>
      </c>
      <c r="AJ27" s="11">
        <f>'OddsRatio_working_3-way'!U27/(3*'OddsRatio_working_3-way'!X27^(1/3))*SIN(('OddsRatio_working_3-way'!Y27+2*PI())/3)</f>
        <v>-0.4357416563672481</v>
      </c>
      <c r="AK27" s="11">
        <f>'OddsRatio_working_3-way'!U27/(3*'OddsRatio_working_3-way'!X27^(1/3))*SIN(('OddsRatio_working_3-way'!Y27+4*PI())/3)</f>
        <v>0.46675097001491322</v>
      </c>
      <c r="AL27" s="11">
        <f>'OddsRatio_working_3-way'!Z27+'OddsRatio_working_3-way'!AF27</f>
        <v>1.0421087215667866</v>
      </c>
      <c r="AM27" s="11">
        <f>'OddsRatio_working_3-way'!AA27+'OddsRatio_working_3-way'!AG27</f>
        <v>-0.57476406752898801</v>
      </c>
      <c r="AN27" s="11">
        <f>'OddsRatio_working_3-way'!AB27+'OddsRatio_working_3-way'!AH27</f>
        <v>-0.46734465403779807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1.0421087215667866</v>
      </c>
      <c r="AS27" s="11">
        <f>IF(('OddsRatio_working_3-way'!X27=0),IF(Q27&gt;0,-Q27^(1/3),(-Q27)^(1/3)),'OddsRatio_working_3-way'!AM27-'OddsRatio_working_3-way'!R27/3)</f>
        <v>-0.57476406752898801</v>
      </c>
      <c r="AT27" s="11">
        <f>IF(('OddsRatio_working_3-way'!X27=0),IF(Q27&gt;0,-Q27^(1/3),(-Q27)^(1/3)),'OddsRatio_working_3-way'!AN27-'OddsRatio_working_3-way'!R27/3)</f>
        <v>-0.46734465403779807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4.34</v>
      </c>
      <c r="B28" s="4">
        <f>IF('True_Odds_Calculator_3-way'!B29="","",'True_Odds_Calculator_3-way'!B29)</f>
        <v>3.88</v>
      </c>
      <c r="C28" s="4">
        <f>IF('True_Odds_Calculator_3-way'!C29="","",'True_Odds_Calculator_3-way'!C29)</f>
        <v>1.85</v>
      </c>
      <c r="D28" s="9">
        <f t="shared" si="13"/>
        <v>0.2222211058268955</v>
      </c>
      <c r="E28" s="9">
        <f t="shared" si="14"/>
        <v>0.24888105780380143</v>
      </c>
      <c r="F28" s="9">
        <f t="shared" si="15"/>
        <v>0.52889783636930332</v>
      </c>
      <c r="G28" s="9">
        <f t="shared" si="16"/>
        <v>1.0479109602152512</v>
      </c>
      <c r="H28" s="9">
        <f t="shared" si="17"/>
        <v>4.5000226071189395</v>
      </c>
      <c r="I28" s="9">
        <f t="shared" si="18"/>
        <v>4.0179835654199225</v>
      </c>
      <c r="J28" s="9">
        <f t="shared" si="19"/>
        <v>1.8907243161829637</v>
      </c>
      <c r="K28" s="11">
        <f t="shared" si="20"/>
        <v>0.2304147465437788</v>
      </c>
      <c r="L28" s="11">
        <f t="shared" si="21"/>
        <v>0.25773195876288663</v>
      </c>
      <c r="M28" s="11">
        <f t="shared" si="22"/>
        <v>0.54054054054054046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-0.26246095018958349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0.22694793230210591</v>
      </c>
      <c r="Q28" s="11">
        <f>2*'OddsRatio_working_3-way'!K28*'OddsRatio_working_3-way'!L28*'OddsRatio_working_3-way'!M28</f>
        <v>6.4200263734683419E-2</v>
      </c>
      <c r="R28" s="11">
        <f t="shared" si="23"/>
        <v>0</v>
      </c>
      <c r="S28" s="11">
        <f t="shared" si="24"/>
        <v>-0.86469218425893279</v>
      </c>
      <c r="T28" s="11">
        <f t="shared" si="25"/>
        <v>-0.24460882157254107</v>
      </c>
      <c r="U28" s="11">
        <f>'OddsRatio_working_3-way'!S28-'OddsRatio_working_3-way'!R28^2/3</f>
        <v>-0.86469218425893279</v>
      </c>
      <c r="V28" s="11">
        <f>'OddsRatio_working_3-way'!S28*'OddsRatio_working_3-way'!R28/3-2*'OddsRatio_working_3-way'!R28^3/27-'OddsRatio_working_3-way'!T28</f>
        <v>0.24460882157254107</v>
      </c>
      <c r="W28" s="11">
        <f>'OddsRatio_working_3-way'!V28^2+4*'OddsRatio_working_3-way'!U28^3/27</f>
        <v>-3.5947846564430654E-2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0.15474278832593288</v>
      </c>
      <c r="Y28" s="11">
        <f>IF('OddsRatio_working_3-way'!W28&gt;=0,IF('OddsRatio_working_3-way'!V28+SQRT('OddsRatio_working_3-way'!W28)&gt;0,0,PI()),ACOS('OddsRatio_working_3-way'!V28/(2*'OddsRatio_working_3-way'!X28)))</f>
        <v>0.65937988530601255</v>
      </c>
      <c r="Z28" s="11">
        <f>'OddsRatio_working_3-way'!X28^(1/3)*COS('OddsRatio_working_3-way'!Y28/3)</f>
        <v>0.52395548010762572</v>
      </c>
      <c r="AA28" s="11">
        <f>'OddsRatio_working_3-way'!X28^(1/3)*COS(('OddsRatio_working_3-way'!Y28+2*PI())/3)</f>
        <v>-0.36334853078577739</v>
      </c>
      <c r="AB28" s="11">
        <f>'OddsRatio_working_3-way'!X28^(1/3)*COS(('OddsRatio_working_3-way'!Y28+4*PI())/3)</f>
        <v>-0.16060694932184846</v>
      </c>
      <c r="AC28" s="11">
        <f>'OddsRatio_working_3-way'!X28^(1/3)*SIN('OddsRatio_working_3-way'!Y28/3)</f>
        <v>0.11705290663412997</v>
      </c>
      <c r="AD28" s="11">
        <f>'OddsRatio_working_3-way'!X28^(1/3)*SIN(('OddsRatio_working_3-way'!Y28+2*PI())/3)</f>
        <v>0.3952323029082111</v>
      </c>
      <c r="AE28" s="11">
        <f>'OddsRatio_working_3-way'!X28^(1/3)*SIN(('OddsRatio_working_3-way'!Y28+4*PI())/3)</f>
        <v>-0.51228520954234091</v>
      </c>
      <c r="AF28" s="11">
        <f>-'OddsRatio_working_3-way'!U28/(3*'OddsRatio_working_3-way'!X28^(1/3))*COS(('OddsRatio_working_3-way'!Y28)/3)</f>
        <v>0.5239554801076256</v>
      </c>
      <c r="AG28" s="11">
        <f>-'OddsRatio_working_3-way'!U28/(3*'OddsRatio_working_3-way'!X28^(1/3))*COS(('OddsRatio_working_3-way'!Y28+2*PI())/3)</f>
        <v>-0.36334853078577733</v>
      </c>
      <c r="AH28" s="11">
        <f>-'OddsRatio_working_3-way'!U28/(3*'OddsRatio_working_3-way'!X28^(1/3))*COS(('OddsRatio_working_3-way'!Y28+4*PI())/3)</f>
        <v>-0.16060694932184844</v>
      </c>
      <c r="AI28" s="11">
        <f>'OddsRatio_working_3-way'!U28/(3*'OddsRatio_working_3-way'!X28^(1/3))*SIN(('OddsRatio_working_3-way'!Y28)/3)</f>
        <v>-0.11705290663412994</v>
      </c>
      <c r="AJ28" s="11">
        <f>'OddsRatio_working_3-way'!U28/(3*'OddsRatio_working_3-way'!X28^(1/3))*SIN(('OddsRatio_working_3-way'!Y28+2*PI())/3)</f>
        <v>-0.39523230290821099</v>
      </c>
      <c r="AK28" s="11">
        <f>'OddsRatio_working_3-way'!U28/(3*'OddsRatio_working_3-way'!X28^(1/3))*SIN(('OddsRatio_working_3-way'!Y28+4*PI())/3)</f>
        <v>0.5122852095423408</v>
      </c>
      <c r="AL28" s="11">
        <f>'OddsRatio_working_3-way'!Z28+'OddsRatio_working_3-way'!AF28</f>
        <v>1.0479109602152512</v>
      </c>
      <c r="AM28" s="11">
        <f>'OddsRatio_working_3-way'!AA28+'OddsRatio_working_3-way'!AG28</f>
        <v>-0.72669706157155467</v>
      </c>
      <c r="AN28" s="11">
        <f>'OddsRatio_working_3-way'!AB28+'OddsRatio_working_3-way'!AH28</f>
        <v>-0.32121389864369687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1.0479109602152512</v>
      </c>
      <c r="AS28" s="11">
        <f>IF(('OddsRatio_working_3-way'!X28=0),IF(Q28&gt;0,-Q28^(1/3),(-Q28)^(1/3)),'OddsRatio_working_3-way'!AM28-'OddsRatio_working_3-way'!R28/3)</f>
        <v>-0.72669706157155467</v>
      </c>
      <c r="AT28" s="11">
        <f>IF(('OddsRatio_working_3-way'!X28=0),IF(Q28&gt;0,-Q28^(1/3),(-Q28)^(1/3)),'OddsRatio_working_3-way'!AN28-'OddsRatio_working_3-way'!R28/3)</f>
        <v>-0.32121389864369687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3.04</v>
      </c>
      <c r="B29" s="4">
        <f>IF('True_Odds_Calculator_3-way'!B30="","",'True_Odds_Calculator_3-way'!B30)</f>
        <v>3.44</v>
      </c>
      <c r="C29" s="4">
        <f>IF('True_Odds_Calculator_3-way'!C30="","",'True_Odds_Calculator_3-way'!C30)</f>
        <v>2.4500000000000002</v>
      </c>
      <c r="D29" s="9">
        <f t="shared" si="13"/>
        <v>0.31977142502167599</v>
      </c>
      <c r="E29" s="9">
        <f t="shared" si="14"/>
        <v>0.28214009990368993</v>
      </c>
      <c r="F29" s="9">
        <f t="shared" si="15"/>
        <v>0.39808847507463391</v>
      </c>
      <c r="G29" s="9">
        <f t="shared" si="16"/>
        <v>1.0427616534802395</v>
      </c>
      <c r="H29" s="9">
        <f t="shared" si="17"/>
        <v>3.1272337730996886</v>
      </c>
      <c r="I29" s="9">
        <f t="shared" si="18"/>
        <v>3.5443384344917841</v>
      </c>
      <c r="J29" s="9">
        <f t="shared" si="19"/>
        <v>2.5120043975463475</v>
      </c>
      <c r="K29" s="11">
        <f t="shared" si="20"/>
        <v>0.32894736842105265</v>
      </c>
      <c r="L29" s="11">
        <f t="shared" si="21"/>
        <v>0.29069767441860467</v>
      </c>
      <c r="M29" s="11">
        <f t="shared" si="22"/>
        <v>0.4081632653061224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-0.28170197087402882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0.23144967901481281</v>
      </c>
      <c r="Q29" s="11">
        <f>2*'OddsRatio_working_3-way'!K29*'OddsRatio_working_3-way'!L29*'OddsRatio_working_3-way'!M29</f>
        <v>7.8060600004995886E-2</v>
      </c>
      <c r="R29" s="11">
        <f t="shared" si="23"/>
        <v>0</v>
      </c>
      <c r="S29" s="11">
        <f t="shared" si="24"/>
        <v>-0.82161185559582839</v>
      </c>
      <c r="T29" s="11">
        <f t="shared" si="25"/>
        <v>-0.27710349261242101</v>
      </c>
      <c r="U29" s="11">
        <f>'OddsRatio_working_3-way'!S29-'OddsRatio_working_3-way'!R29^2/3</f>
        <v>-0.82161185559582839</v>
      </c>
      <c r="V29" s="11">
        <f>'OddsRatio_working_3-way'!S29*'OddsRatio_working_3-way'!R29/3-2*'OddsRatio_working_3-way'!R29^3/27-'OddsRatio_working_3-way'!T29</f>
        <v>0.27710349261242101</v>
      </c>
      <c r="W29" s="11">
        <f>'OddsRatio_working_3-way'!V29^2+4*'OddsRatio_working_3-way'!U29^3/27</f>
        <v>-5.3804440958717809E-3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0.14332375039911724</v>
      </c>
      <c r="Y29" s="11">
        <f>IF('OddsRatio_working_3-way'!W29&gt;=0,IF('OddsRatio_working_3-way'!V29+SQRT('OddsRatio_working_3-way'!W29)&gt;0,0,PI()),ACOS('OddsRatio_working_3-way'!V29/(2*'OddsRatio_working_3-way'!X29)))</f>
        <v>0.25877286824488488</v>
      </c>
      <c r="Z29" s="11">
        <f>'OddsRatio_working_3-way'!X29^(1/3)*COS('OddsRatio_working_3-way'!Y29/3)</f>
        <v>0.52138082674011976</v>
      </c>
      <c r="AA29" s="11">
        <f>'OddsRatio_working_3-way'!X29^(1/3)*COS(('OddsRatio_working_3-way'!Y29+2*PI())/3)</f>
        <v>-0.29973511889845356</v>
      </c>
      <c r="AB29" s="11">
        <f>'OddsRatio_working_3-way'!X29^(1/3)*COS(('OddsRatio_working_3-way'!Y29+4*PI())/3)</f>
        <v>-0.22164570784166612</v>
      </c>
      <c r="AC29" s="11">
        <f>'OddsRatio_working_3-way'!X29^(1/3)*SIN('OddsRatio_working_3-way'!Y29/3)</f>
        <v>4.5084942494495649E-2</v>
      </c>
      <c r="AD29" s="11">
        <f>'OddsRatio_working_3-way'!X29^(1/3)*SIN(('OddsRatio_working_3-way'!Y29+2*PI())/3)</f>
        <v>0.42898656975582894</v>
      </c>
      <c r="AE29" s="11">
        <f>'OddsRatio_working_3-way'!X29^(1/3)*SIN(('OddsRatio_working_3-way'!Y29+4*PI())/3)</f>
        <v>-0.47407151225032451</v>
      </c>
      <c r="AF29" s="11">
        <f>-'OddsRatio_working_3-way'!U29/(3*'OddsRatio_working_3-way'!X29^(1/3))*COS(('OddsRatio_working_3-way'!Y29)/3)</f>
        <v>0.52138082674011976</v>
      </c>
      <c r="AG29" s="11">
        <f>-'OddsRatio_working_3-way'!U29/(3*'OddsRatio_working_3-way'!X29^(1/3))*COS(('OddsRatio_working_3-way'!Y29+2*PI())/3)</f>
        <v>-0.29973511889845356</v>
      </c>
      <c r="AH29" s="11">
        <f>-'OddsRatio_working_3-way'!U29/(3*'OddsRatio_working_3-way'!X29^(1/3))*COS(('OddsRatio_working_3-way'!Y29+4*PI())/3)</f>
        <v>-0.22164570784166612</v>
      </c>
      <c r="AI29" s="11">
        <f>'OddsRatio_working_3-way'!U29/(3*'OddsRatio_working_3-way'!X29^(1/3))*SIN(('OddsRatio_working_3-way'!Y29)/3)</f>
        <v>-4.5084942494495649E-2</v>
      </c>
      <c r="AJ29" s="11">
        <f>'OddsRatio_working_3-way'!U29/(3*'OddsRatio_working_3-way'!X29^(1/3))*SIN(('OddsRatio_working_3-way'!Y29+2*PI())/3)</f>
        <v>-0.42898656975582894</v>
      </c>
      <c r="AK29" s="11">
        <f>'OddsRatio_working_3-way'!U29/(3*'OddsRatio_working_3-way'!X29^(1/3))*SIN(('OddsRatio_working_3-way'!Y29+4*PI())/3)</f>
        <v>0.47407151225032451</v>
      </c>
      <c r="AL29" s="11">
        <f>'OddsRatio_working_3-way'!Z29+'OddsRatio_working_3-way'!AF29</f>
        <v>1.0427616534802395</v>
      </c>
      <c r="AM29" s="11">
        <f>'OddsRatio_working_3-way'!AA29+'OddsRatio_working_3-way'!AG29</f>
        <v>-0.59947023779690711</v>
      </c>
      <c r="AN29" s="11">
        <f>'OddsRatio_working_3-way'!AB29+'OddsRatio_working_3-way'!AH29</f>
        <v>-0.44329141568333225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1.0427616534802395</v>
      </c>
      <c r="AS29" s="11">
        <f>IF(('OddsRatio_working_3-way'!X29=0),IF(Q29&gt;0,-Q29^(1/3),(-Q29)^(1/3)),'OddsRatio_working_3-way'!AM29-'OddsRatio_working_3-way'!R29/3)</f>
        <v>-0.59947023779690711</v>
      </c>
      <c r="AT29" s="11">
        <f>IF(('OddsRatio_working_3-way'!X29=0),IF(Q29&gt;0,-Q29^(1/3),(-Q29)^(1/3)),'OddsRatio_working_3-way'!AN29-'OddsRatio_working_3-way'!R29/3)</f>
        <v>-0.44329141568333225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3.71</v>
      </c>
      <c r="B30" s="4">
        <f>IF('True_Odds_Calculator_3-way'!B31="","",'True_Odds_Calculator_3-way'!B31)</f>
        <v>3.56</v>
      </c>
      <c r="C30" s="4">
        <f>IF('True_Odds_Calculator_3-way'!C31="","",'True_Odds_Calculator_3-way'!C31)</f>
        <v>2.09</v>
      </c>
      <c r="D30" s="9">
        <f t="shared" si="13"/>
        <v>0.2607964599917067</v>
      </c>
      <c r="E30" s="9">
        <f t="shared" si="14"/>
        <v>0.27192224713309771</v>
      </c>
      <c r="F30" s="9">
        <f t="shared" si="15"/>
        <v>0.46728129287519549</v>
      </c>
      <c r="G30" s="9">
        <f t="shared" si="16"/>
        <v>1.0459069649951296</v>
      </c>
      <c r="H30" s="9">
        <f t="shared" si="17"/>
        <v>3.8344078751368018</v>
      </c>
      <c r="I30" s="9">
        <f t="shared" si="18"/>
        <v>3.6775218303875308</v>
      </c>
      <c r="J30" s="9">
        <f t="shared" si="19"/>
        <v>2.1400385918446911</v>
      </c>
      <c r="K30" s="11">
        <f t="shared" si="20"/>
        <v>0.26954177897574122</v>
      </c>
      <c r="L30" s="11">
        <f t="shared" si="21"/>
        <v>0.2808988764044944</v>
      </c>
      <c r="M30" s="11">
        <f t="shared" si="22"/>
        <v>0.47846889952153115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-0.27394637653165022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0.23040235932015946</v>
      </c>
      <c r="Q30" s="11">
        <f>2*'OddsRatio_working_3-way'!K30*'OddsRatio_working_3-way'!L30*'OddsRatio_working_3-way'!M30</f>
        <v>7.2453572113257689E-2</v>
      </c>
      <c r="R30" s="11">
        <f t="shared" si="23"/>
        <v>0</v>
      </c>
      <c r="S30" s="11">
        <f t="shared" si="24"/>
        <v>-0.84104912150038991</v>
      </c>
      <c r="T30" s="11">
        <f t="shared" si="25"/>
        <v>-0.26448085581773267</v>
      </c>
      <c r="U30" s="11">
        <f>'OddsRatio_working_3-way'!S30-'OddsRatio_working_3-way'!R30^2/3</f>
        <v>-0.84104912150038991</v>
      </c>
      <c r="V30" s="11">
        <f>'OddsRatio_working_3-way'!S30*'OddsRatio_working_3-way'!R30/3-2*'OddsRatio_working_3-way'!R30^3/27-'OddsRatio_working_3-way'!T30</f>
        <v>0.26448085581773267</v>
      </c>
      <c r="W30" s="11">
        <f>'OddsRatio_working_3-way'!V30^2+4*'OddsRatio_working_3-way'!U30^3/27</f>
        <v>-1.8187292491056301E-2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0.1484397315286044</v>
      </c>
      <c r="Y30" s="11">
        <f>IF('OddsRatio_working_3-way'!W30&gt;=0,IF('OddsRatio_working_3-way'!V30+SQRT('OddsRatio_working_3-way'!W30)&gt;0,0,PI()),ACOS('OddsRatio_working_3-way'!V30/(2*'OddsRatio_working_3-way'!X30)))</f>
        <v>0.47154065262924072</v>
      </c>
      <c r="Z30" s="11">
        <f>'OddsRatio_working_3-way'!X30^(1/3)*COS('OddsRatio_working_3-way'!Y30/3)</f>
        <v>0.52295348249756479</v>
      </c>
      <c r="AA30" s="11">
        <f>'OddsRatio_working_3-way'!X30^(1/3)*COS(('OddsRatio_working_3-way'!Y30+2*PI())/3)</f>
        <v>-0.33325432641887121</v>
      </c>
      <c r="AB30" s="11">
        <f>'OddsRatio_working_3-way'!X30^(1/3)*COS(('OddsRatio_working_3-way'!Y30+4*PI())/3)</f>
        <v>-0.1896991560786935</v>
      </c>
      <c r="AC30" s="11">
        <f>'OddsRatio_working_3-way'!X30^(1/3)*SIN('OddsRatio_working_3-way'!Y30/3)</f>
        <v>8.2881616239464204E-2</v>
      </c>
      <c r="AD30" s="11">
        <f>'OddsRatio_working_3-way'!X30^(1/3)*SIN(('OddsRatio_working_3-way'!Y30+2*PI())/3)</f>
        <v>0.41145019272069988</v>
      </c>
      <c r="AE30" s="11">
        <f>'OddsRatio_working_3-way'!X30^(1/3)*SIN(('OddsRatio_working_3-way'!Y30+4*PI())/3)</f>
        <v>-0.49433180896016404</v>
      </c>
      <c r="AF30" s="11">
        <f>-'OddsRatio_working_3-way'!U30/(3*'OddsRatio_working_3-way'!X30^(1/3))*COS(('OddsRatio_working_3-way'!Y30)/3)</f>
        <v>0.52295348249756479</v>
      </c>
      <c r="AG30" s="11">
        <f>-'OddsRatio_working_3-way'!U30/(3*'OddsRatio_working_3-way'!X30^(1/3))*COS(('OddsRatio_working_3-way'!Y30+2*PI())/3)</f>
        <v>-0.33325432641887121</v>
      </c>
      <c r="AH30" s="11">
        <f>-'OddsRatio_working_3-way'!U30/(3*'OddsRatio_working_3-way'!X30^(1/3))*COS(('OddsRatio_working_3-way'!Y30+4*PI())/3)</f>
        <v>-0.1896991560786935</v>
      </c>
      <c r="AI30" s="11">
        <f>'OddsRatio_working_3-way'!U30/(3*'OddsRatio_working_3-way'!X30^(1/3))*SIN(('OddsRatio_working_3-way'!Y30)/3)</f>
        <v>-8.2881616239464204E-2</v>
      </c>
      <c r="AJ30" s="11">
        <f>'OddsRatio_working_3-way'!U30/(3*'OddsRatio_working_3-way'!X30^(1/3))*SIN(('OddsRatio_working_3-way'!Y30+2*PI())/3)</f>
        <v>-0.41145019272069988</v>
      </c>
      <c r="AK30" s="11">
        <f>'OddsRatio_working_3-way'!U30/(3*'OddsRatio_working_3-way'!X30^(1/3))*SIN(('OddsRatio_working_3-way'!Y30+4*PI())/3)</f>
        <v>0.49433180896016404</v>
      </c>
      <c r="AL30" s="11">
        <f>'OddsRatio_working_3-way'!Z30+'OddsRatio_working_3-way'!AF30</f>
        <v>1.0459069649951296</v>
      </c>
      <c r="AM30" s="11">
        <f>'OddsRatio_working_3-way'!AA30+'OddsRatio_working_3-way'!AG30</f>
        <v>-0.66650865283774241</v>
      </c>
      <c r="AN30" s="11">
        <f>'OddsRatio_working_3-way'!AB30+'OddsRatio_working_3-way'!AH30</f>
        <v>-0.37939831215738701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1.0459069649951296</v>
      </c>
      <c r="AS30" s="11">
        <f>IF(('OddsRatio_working_3-way'!X30=0),IF(Q30&gt;0,-Q30^(1/3),(-Q30)^(1/3)),'OddsRatio_working_3-way'!AM30-'OddsRatio_working_3-way'!R30/3)</f>
        <v>-0.66650865283774241</v>
      </c>
      <c r="AT30" s="11">
        <f>IF(('OddsRatio_working_3-way'!X30=0),IF(Q30&gt;0,-Q30^(1/3),(-Q30)^(1/3)),'OddsRatio_working_3-way'!AN30-'OddsRatio_working_3-way'!R30/3)</f>
        <v>-0.37939831215738701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4.38</v>
      </c>
      <c r="B31" s="4">
        <f>IF('True_Odds_Calculator_3-way'!B32="","",'True_Odds_Calculator_3-way'!B32)</f>
        <v>3.66</v>
      </c>
      <c r="C31" s="4">
        <f>IF('True_Odds_Calculator_3-way'!C32="","",'True_Odds_Calculator_3-way'!C32)</f>
        <v>1.89</v>
      </c>
      <c r="D31" s="9">
        <f t="shared" si="13"/>
        <v>0.21971663472860009</v>
      </c>
      <c r="E31" s="9">
        <f t="shared" si="14"/>
        <v>0.26351688507199167</v>
      </c>
      <c r="F31" s="9">
        <f t="shared" si="15"/>
        <v>0.51676648019940852</v>
      </c>
      <c r="G31" s="9">
        <f t="shared" si="16"/>
        <v>1.0506854291369385</v>
      </c>
      <c r="H31" s="9">
        <f t="shared" si="17"/>
        <v>4.5513167504828527</v>
      </c>
      <c r="I31" s="9">
        <f t="shared" si="18"/>
        <v>3.7948232415042562</v>
      </c>
      <c r="J31" s="9">
        <f t="shared" si="19"/>
        <v>1.9351100319318748</v>
      </c>
      <c r="K31" s="11">
        <f t="shared" si="20"/>
        <v>0.22831050228310504</v>
      </c>
      <c r="L31" s="11">
        <f t="shared" si="21"/>
        <v>0.27322404371584696</v>
      </c>
      <c r="M31" s="11">
        <f t="shared" si="22"/>
        <v>0.52910052910052918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-0.26410178924089656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0.22872636840748228</v>
      </c>
      <c r="Q31" s="11">
        <f>2*'OddsRatio_working_3-way'!K31*'OddsRatio_working_3-way'!L31*'OddsRatio_working_3-way'!M31</f>
        <v>6.6010495932895319E-2</v>
      </c>
      <c r="R31" s="11">
        <f t="shared" si="23"/>
        <v>0</v>
      </c>
      <c r="S31" s="11">
        <f t="shared" si="24"/>
        <v>-0.86605383880551035</v>
      </c>
      <c r="T31" s="11">
        <f t="shared" si="25"/>
        <v>-0.2499433878226581</v>
      </c>
      <c r="U31" s="11">
        <f>'OddsRatio_working_3-way'!S31-'OddsRatio_working_3-way'!R31^2/3</f>
        <v>-0.86605383880551035</v>
      </c>
      <c r="V31" s="11">
        <f>'OddsRatio_working_3-way'!S31*'OddsRatio_working_3-way'!R31/3-2*'OddsRatio_working_3-way'!R31^3/27-'OddsRatio_working_3-way'!T31</f>
        <v>0.2499433878226581</v>
      </c>
      <c r="W31" s="11">
        <f>'OddsRatio_working_3-way'!V31^2+4*'OddsRatio_working_3-way'!U31^3/27</f>
        <v>-3.3762826400241794E-2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0.15510844876771659</v>
      </c>
      <c r="Y31" s="11">
        <f>IF('OddsRatio_working_3-way'!W31&gt;=0,IF('OddsRatio_working_3-way'!V31+SQRT('OddsRatio_working_3-way'!W31)&gt;0,0,PI()),ACOS('OddsRatio_working_3-way'!V31/(2*'OddsRatio_working_3-way'!X31)))</f>
        <v>0.63393113086322539</v>
      </c>
      <c r="Z31" s="11">
        <f>'OddsRatio_working_3-way'!X31^(1/3)*COS('OddsRatio_working_3-way'!Y31/3)</f>
        <v>0.52534271456846937</v>
      </c>
      <c r="AA31" s="11">
        <f>'OddsRatio_working_3-way'!X31^(1/3)*COS(('OddsRatio_working_3-way'!Y31+2*PI())/3)</f>
        <v>-0.36026610042520207</v>
      </c>
      <c r="AB31" s="11">
        <f>'OddsRatio_working_3-way'!X31^(1/3)*COS(('OddsRatio_working_3-way'!Y31+4*PI())/3)</f>
        <v>-0.16507661414326771</v>
      </c>
      <c r="AC31" s="11">
        <f>'OddsRatio_working_3-way'!X31^(1/3)*SIN('OddsRatio_working_3-way'!Y31/3)</f>
        <v>0.11269270244785977</v>
      </c>
      <c r="AD31" s="11">
        <f>'OddsRatio_working_3-way'!X31^(1/3)*SIN(('OddsRatio_working_3-way'!Y31+2*PI())/3)</f>
        <v>0.39861378528544189</v>
      </c>
      <c r="AE31" s="11">
        <f>'OddsRatio_working_3-way'!X31^(1/3)*SIN(('OddsRatio_working_3-way'!Y31+4*PI())/3)</f>
        <v>-0.51130648773330156</v>
      </c>
      <c r="AF31" s="11">
        <f>-'OddsRatio_working_3-way'!U31/(3*'OddsRatio_working_3-way'!X31^(1/3))*COS(('OddsRatio_working_3-way'!Y31)/3)</f>
        <v>0.52534271456846926</v>
      </c>
      <c r="AG31" s="11">
        <f>-'OddsRatio_working_3-way'!U31/(3*'OddsRatio_working_3-way'!X31^(1/3))*COS(('OddsRatio_working_3-way'!Y31+2*PI())/3)</f>
        <v>-0.36026610042520196</v>
      </c>
      <c r="AH31" s="11">
        <f>-'OddsRatio_working_3-way'!U31/(3*'OddsRatio_working_3-way'!X31^(1/3))*COS(('OddsRatio_working_3-way'!Y31+4*PI())/3)</f>
        <v>-0.16507661414326766</v>
      </c>
      <c r="AI31" s="11">
        <f>'OddsRatio_working_3-way'!U31/(3*'OddsRatio_working_3-way'!X31^(1/3))*SIN(('OddsRatio_working_3-way'!Y31)/3)</f>
        <v>-0.11269270244785974</v>
      </c>
      <c r="AJ31" s="11">
        <f>'OddsRatio_working_3-way'!U31/(3*'OddsRatio_working_3-way'!X31^(1/3))*SIN(('OddsRatio_working_3-way'!Y31+2*PI())/3)</f>
        <v>-0.39861378528544184</v>
      </c>
      <c r="AK31" s="11">
        <f>'OddsRatio_working_3-way'!U31/(3*'OddsRatio_working_3-way'!X31^(1/3))*SIN(('OddsRatio_working_3-way'!Y31+4*PI())/3)</f>
        <v>0.51130648773330145</v>
      </c>
      <c r="AL31" s="11">
        <f>'OddsRatio_working_3-way'!Z31+'OddsRatio_working_3-way'!AF31</f>
        <v>1.0506854291369385</v>
      </c>
      <c r="AM31" s="11">
        <f>'OddsRatio_working_3-way'!AA31+'OddsRatio_working_3-way'!AG31</f>
        <v>-0.72053220085040404</v>
      </c>
      <c r="AN31" s="11">
        <f>'OddsRatio_working_3-way'!AB31+'OddsRatio_working_3-way'!AH31</f>
        <v>-0.33015322828653537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1.0506854291369385</v>
      </c>
      <c r="AS31" s="11">
        <f>IF(('OddsRatio_working_3-way'!X31=0),IF(Q31&gt;0,-Q31^(1/3),(-Q31)^(1/3)),'OddsRatio_working_3-way'!AM31-'OddsRatio_working_3-way'!R31/3)</f>
        <v>-0.72053220085040404</v>
      </c>
      <c r="AT31" s="11">
        <f>IF(('OddsRatio_working_3-way'!X31=0),IF(Q31&gt;0,-Q31^(1/3),(-Q31)^(1/3)),'OddsRatio_working_3-way'!AN31-'OddsRatio_working_3-way'!R31/3)</f>
        <v>-0.33015322828653537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2.4900000000000002</v>
      </c>
      <c r="B32" s="4">
        <f>IF('True_Odds_Calculator_3-way'!B33="","",'True_Odds_Calculator_3-way'!B33)</f>
        <v>3.27</v>
      </c>
      <c r="C32" s="4">
        <f>IF('True_Odds_Calculator_3-way'!C33="","",'True_Odds_Calculator_3-way'!C33)</f>
        <v>3.13</v>
      </c>
      <c r="D32" s="9">
        <f t="shared" si="13"/>
        <v>0.39193403345243222</v>
      </c>
      <c r="E32" s="9">
        <f t="shared" si="14"/>
        <v>0.29729891085284038</v>
      </c>
      <c r="F32" s="9">
        <f t="shared" si="15"/>
        <v>0.31076705569472757</v>
      </c>
      <c r="G32" s="9">
        <f t="shared" si="16"/>
        <v>1.0412414572193918</v>
      </c>
      <c r="H32" s="9">
        <f t="shared" si="17"/>
        <v>2.5514497712568938</v>
      </c>
      <c r="I32" s="9">
        <f t="shared" si="18"/>
        <v>3.3636181078880196</v>
      </c>
      <c r="J32" s="9">
        <f t="shared" si="19"/>
        <v>3.2178443038773041</v>
      </c>
      <c r="K32" s="11">
        <f t="shared" si="20"/>
        <v>0.40160642570281119</v>
      </c>
      <c r="L32" s="11">
        <f t="shared" si="21"/>
        <v>0.3058103975535168</v>
      </c>
      <c r="M32" s="11">
        <f t="shared" si="22"/>
        <v>0.31948881789137379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-0.28268339059553282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0.23111272458398627</v>
      </c>
      <c r="Q32" s="11">
        <f>2*'OddsRatio_working_3-way'!K32*'OddsRatio_working_3-way'!L32*'OddsRatio_working_3-way'!M32</f>
        <v>7.8476307159248304E-2</v>
      </c>
      <c r="R32" s="11">
        <f t="shared" si="23"/>
        <v>0</v>
      </c>
      <c r="S32" s="11">
        <f t="shared" si="24"/>
        <v>-0.81756739968732528</v>
      </c>
      <c r="T32" s="11">
        <f t="shared" si="25"/>
        <v>-0.27761202026734305</v>
      </c>
      <c r="U32" s="11">
        <f>'OddsRatio_working_3-way'!S32-'OddsRatio_working_3-way'!R32^2/3</f>
        <v>-0.81756739968732528</v>
      </c>
      <c r="V32" s="11">
        <f>'OddsRatio_working_3-way'!S32*'OddsRatio_working_3-way'!R32/3-2*'OddsRatio_working_3-way'!R32^3/27-'OddsRatio_working_3-way'!T32</f>
        <v>0.27761202026734305</v>
      </c>
      <c r="W32" s="11">
        <f>'OddsRatio_working_3-way'!V32^2+4*'OddsRatio_working_3-way'!U32^3/27</f>
        <v>-3.8908997457782757E-3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0.14226676838135283</v>
      </c>
      <c r="Y32" s="11">
        <f>IF('OddsRatio_working_3-way'!W32&gt;=0,IF('OddsRatio_working_3-way'!V32+SQRT('OddsRatio_working_3-way'!W32)&gt;0,0,PI()),ACOS('OddsRatio_working_3-way'!V32/(2*'OddsRatio_working_3-way'!X32)))</f>
        <v>0.22102084250913268</v>
      </c>
      <c r="Z32" s="11">
        <f>'OddsRatio_working_3-way'!X32^(1/3)*COS('OddsRatio_working_3-way'!Y32/3)</f>
        <v>0.52062072860969588</v>
      </c>
      <c r="AA32" s="11">
        <f>'OddsRatio_working_3-way'!X32^(1/3)*COS(('OddsRatio_working_3-way'!Y32+2*PI())/3)</f>
        <v>-0.29358787365070055</v>
      </c>
      <c r="AB32" s="11">
        <f>'OddsRatio_working_3-way'!X32^(1/3)*COS(('OddsRatio_working_3-way'!Y32+4*PI())/3)</f>
        <v>-0.2270328549589955</v>
      </c>
      <c r="AC32" s="11">
        <f>'OddsRatio_working_3-way'!X32^(1/3)*SIN('OddsRatio_working_3-way'!Y32/3)</f>
        <v>3.8425557957576621E-2</v>
      </c>
      <c r="AD32" s="11">
        <f>'OddsRatio_working_3-way'!X32^(1/3)*SIN(('OddsRatio_working_3-way'!Y32+2*PI())/3)</f>
        <v>0.43165799773397229</v>
      </c>
      <c r="AE32" s="11">
        <f>'OddsRatio_working_3-way'!X32^(1/3)*SIN(('OddsRatio_working_3-way'!Y32+4*PI())/3)</f>
        <v>-0.4700835556915488</v>
      </c>
      <c r="AF32" s="11">
        <f>-'OddsRatio_working_3-way'!U32/(3*'OddsRatio_working_3-way'!X32^(1/3))*COS(('OddsRatio_working_3-way'!Y32)/3)</f>
        <v>0.52062072860969588</v>
      </c>
      <c r="AG32" s="11">
        <f>-'OddsRatio_working_3-way'!U32/(3*'OddsRatio_working_3-way'!X32^(1/3))*COS(('OddsRatio_working_3-way'!Y32+2*PI())/3)</f>
        <v>-0.29358787365070055</v>
      </c>
      <c r="AH32" s="11">
        <f>-'OddsRatio_working_3-way'!U32/(3*'OddsRatio_working_3-way'!X32^(1/3))*COS(('OddsRatio_working_3-way'!Y32+4*PI())/3)</f>
        <v>-0.2270328549589955</v>
      </c>
      <c r="AI32" s="11">
        <f>'OddsRatio_working_3-way'!U32/(3*'OddsRatio_working_3-way'!X32^(1/3))*SIN(('OddsRatio_working_3-way'!Y32)/3)</f>
        <v>-3.8425557957576621E-2</v>
      </c>
      <c r="AJ32" s="11">
        <f>'OddsRatio_working_3-way'!U32/(3*'OddsRatio_working_3-way'!X32^(1/3))*SIN(('OddsRatio_working_3-way'!Y32+2*PI())/3)</f>
        <v>-0.43165799773397229</v>
      </c>
      <c r="AK32" s="11">
        <f>'OddsRatio_working_3-way'!U32/(3*'OddsRatio_working_3-way'!X32^(1/3))*SIN(('OddsRatio_working_3-way'!Y32+4*PI())/3)</f>
        <v>0.4700835556915488</v>
      </c>
      <c r="AL32" s="11">
        <f>'OddsRatio_working_3-way'!Z32+'OddsRatio_working_3-way'!AF32</f>
        <v>1.0412414572193918</v>
      </c>
      <c r="AM32" s="11">
        <f>'OddsRatio_working_3-way'!AA32+'OddsRatio_working_3-way'!AG32</f>
        <v>-0.5871757473014011</v>
      </c>
      <c r="AN32" s="11">
        <f>'OddsRatio_working_3-way'!AB32+'OddsRatio_working_3-way'!AH32</f>
        <v>-0.454065709917991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1.0412414572193918</v>
      </c>
      <c r="AS32" s="11">
        <f>IF(('OddsRatio_working_3-way'!X32=0),IF(Q32&gt;0,-Q32^(1/3),(-Q32)^(1/3)),'OddsRatio_working_3-way'!AM32-'OddsRatio_working_3-way'!R32/3)</f>
        <v>-0.5871757473014011</v>
      </c>
      <c r="AT32" s="11">
        <f>IF(('OddsRatio_working_3-way'!X32=0),IF(Q32&gt;0,-Q32^(1/3),(-Q32)^(1/3)),'OddsRatio_working_3-way'!AN32-'OddsRatio_working_3-way'!R32/3)</f>
        <v>-0.454065709917991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2.2599999999999998</v>
      </c>
      <c r="B33" s="4">
        <f>IF('True_Odds_Calculator_3-way'!B34="","",'True_Odds_Calculator_3-way'!B34)</f>
        <v>3.24</v>
      </c>
      <c r="C33" s="4">
        <f>IF('True_Odds_Calculator_3-way'!C34="","",'True_Odds_Calculator_3-way'!C34)</f>
        <v>3.61</v>
      </c>
      <c r="D33" s="9">
        <f t="shared" si="13"/>
        <v>0.4319279418726466</v>
      </c>
      <c r="E33" s="9">
        <f t="shared" si="14"/>
        <v>0.29956846273556925</v>
      </c>
      <c r="F33" s="9">
        <f t="shared" si="15"/>
        <v>0.26850359539178414</v>
      </c>
      <c r="G33" s="9">
        <f t="shared" si="16"/>
        <v>1.0438103120370634</v>
      </c>
      <c r="H33" s="9">
        <f t="shared" si="17"/>
        <v>2.3152009931666999</v>
      </c>
      <c r="I33" s="9">
        <f t="shared" si="18"/>
        <v>3.3381350989630225</v>
      </c>
      <c r="J33" s="9">
        <f t="shared" si="19"/>
        <v>3.7243449144167351</v>
      </c>
      <c r="K33" s="11">
        <f t="shared" si="20"/>
        <v>0.44247787610619471</v>
      </c>
      <c r="L33" s="11">
        <f t="shared" si="21"/>
        <v>0.30864197530864196</v>
      </c>
      <c r="M33" s="11">
        <f t="shared" si="22"/>
        <v>0.2770083102493075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-0.27867526291275457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0.23114290063684978</v>
      </c>
      <c r="Q33" s="11">
        <f>2*'OddsRatio_working_3-way'!K33*'OddsRatio_working_3-way'!L33*'OddsRatio_working_3-way'!M33</f>
        <v>7.5660523940049032E-2</v>
      </c>
      <c r="R33" s="11">
        <f t="shared" si="23"/>
        <v>0</v>
      </c>
      <c r="S33" s="11">
        <f t="shared" si="24"/>
        <v>-0.82943458353967414</v>
      </c>
      <c r="T33" s="11">
        <f t="shared" si="25"/>
        <v>-0.27150068200971333</v>
      </c>
      <c r="U33" s="11">
        <f>'OddsRatio_working_3-way'!S33-'OddsRatio_working_3-way'!R33^2/3</f>
        <v>-0.82943458353967414</v>
      </c>
      <c r="V33" s="11">
        <f>'OddsRatio_working_3-way'!S33*'OddsRatio_working_3-way'!R33/3-2*'OddsRatio_working_3-way'!R33^3/27-'OddsRatio_working_3-way'!T33</f>
        <v>0.27150068200971333</v>
      </c>
      <c r="W33" s="11">
        <f>'OddsRatio_working_3-way'!V33^2+4*'OddsRatio_working_3-way'!U33^3/27</f>
        <v>-1.082356480354342E-2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0.14537553536899089</v>
      </c>
      <c r="Y33" s="11">
        <f>IF('OddsRatio_working_3-way'!W33&gt;=0,IF('OddsRatio_working_3-way'!V33+SQRT('OddsRatio_working_3-way'!W33)&gt;0,0,PI()),ACOS('OddsRatio_working_3-way'!V33/(2*'OddsRatio_working_3-way'!X33)))</f>
        <v>0.36593159329235792</v>
      </c>
      <c r="Z33" s="11">
        <f>'OddsRatio_working_3-way'!X33^(1/3)*COS('OddsRatio_working_3-way'!Y33/3)</f>
        <v>0.52190515601853182</v>
      </c>
      <c r="AA33" s="11">
        <f>'OddsRatio_working_3-way'!X33^(1/3)*COS(('OddsRatio_working_3-way'!Y33+2*PI())/3)</f>
        <v>-0.31635927413773512</v>
      </c>
      <c r="AB33" s="11">
        <f>'OddsRatio_working_3-way'!X33^(1/3)*COS(('OddsRatio_working_3-way'!Y33+4*PI())/3)</f>
        <v>-0.20554588188079712</v>
      </c>
      <c r="AC33" s="11">
        <f>'OddsRatio_working_3-way'!X33^(1/3)*SIN('OddsRatio_working_3-way'!Y33/3)</f>
        <v>6.3978141849358919E-2</v>
      </c>
      <c r="AD33" s="11">
        <f>'OddsRatio_working_3-way'!X33^(1/3)*SIN(('OddsRatio_working_3-way'!Y33+2*PI())/3)</f>
        <v>0.41999405255345001</v>
      </c>
      <c r="AE33" s="11">
        <f>'OddsRatio_working_3-way'!X33^(1/3)*SIN(('OddsRatio_working_3-way'!Y33+4*PI())/3)</f>
        <v>-0.48397219440280881</v>
      </c>
      <c r="AF33" s="11">
        <f>-'OddsRatio_working_3-way'!U33/(3*'OddsRatio_working_3-way'!X33^(1/3))*COS(('OddsRatio_working_3-way'!Y33)/3)</f>
        <v>0.52190515601853171</v>
      </c>
      <c r="AG33" s="11">
        <f>-'OddsRatio_working_3-way'!U33/(3*'OddsRatio_working_3-way'!X33^(1/3))*COS(('OddsRatio_working_3-way'!Y33+2*PI())/3)</f>
        <v>-0.31635927413773501</v>
      </c>
      <c r="AH33" s="11">
        <f>-'OddsRatio_working_3-way'!U33/(3*'OddsRatio_working_3-way'!X33^(1/3))*COS(('OddsRatio_working_3-way'!Y33+4*PI())/3)</f>
        <v>-0.20554588188079706</v>
      </c>
      <c r="AI33" s="11">
        <f>'OddsRatio_working_3-way'!U33/(3*'OddsRatio_working_3-way'!X33^(1/3))*SIN(('OddsRatio_working_3-way'!Y33)/3)</f>
        <v>-6.3978141849358905E-2</v>
      </c>
      <c r="AJ33" s="11">
        <f>'OddsRatio_working_3-way'!U33/(3*'OddsRatio_working_3-way'!X33^(1/3))*SIN(('OddsRatio_working_3-way'!Y33+2*PI())/3)</f>
        <v>-0.41999405255344996</v>
      </c>
      <c r="AK33" s="11">
        <f>'OddsRatio_working_3-way'!U33/(3*'OddsRatio_working_3-way'!X33^(1/3))*SIN(('OddsRatio_working_3-way'!Y33+4*PI())/3)</f>
        <v>0.48397219440280875</v>
      </c>
      <c r="AL33" s="11">
        <f>'OddsRatio_working_3-way'!Z33+'OddsRatio_working_3-way'!AF33</f>
        <v>1.0438103120370634</v>
      </c>
      <c r="AM33" s="11">
        <f>'OddsRatio_working_3-way'!AA33+'OddsRatio_working_3-way'!AG33</f>
        <v>-0.63271854827547014</v>
      </c>
      <c r="AN33" s="11">
        <f>'OddsRatio_working_3-way'!AB33+'OddsRatio_working_3-way'!AH33</f>
        <v>-0.41109176376159418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1.0438103120370634</v>
      </c>
      <c r="AS33" s="11">
        <f>IF(('OddsRatio_working_3-way'!X33=0),IF(Q33&gt;0,-Q33^(1/3),(-Q33)^(1/3)),'OddsRatio_working_3-way'!AM33-'OddsRatio_working_3-way'!R33/3)</f>
        <v>-0.63271854827547014</v>
      </c>
      <c r="AT33" s="11">
        <f>IF(('OddsRatio_working_3-way'!X33=0),IF(Q33&gt;0,-Q33^(1/3),(-Q33)^(1/3)),'OddsRatio_working_3-way'!AN33-'OddsRatio_working_3-way'!R33/3)</f>
        <v>-0.41109176376159418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1.77</v>
      </c>
      <c r="B34" s="4">
        <f>IF('True_Odds_Calculator_3-way'!B35="","",'True_Odds_Calculator_3-way'!B35)</f>
        <v>3.66</v>
      </c>
      <c r="C34" s="4">
        <f>IF('True_Odds_Calculator_3-way'!C35="","",'True_Odds_Calculator_3-way'!C35)</f>
        <v>5.23</v>
      </c>
      <c r="D34" s="9">
        <f t="shared" si="13"/>
        <v>0.5527935686673523</v>
      </c>
      <c r="E34" s="9">
        <f t="shared" si="14"/>
        <v>0.26352509687215175</v>
      </c>
      <c r="F34" s="9">
        <f t="shared" si="15"/>
        <v>0.18368133446049595</v>
      </c>
      <c r="G34" s="9">
        <f t="shared" si="16"/>
        <v>1.0506409735544089</v>
      </c>
      <c r="H34" s="9">
        <f t="shared" si="17"/>
        <v>1.8089935496368945</v>
      </c>
      <c r="I34" s="9">
        <f t="shared" si="18"/>
        <v>3.7947049896547287</v>
      </c>
      <c r="J34" s="9">
        <f t="shared" si="19"/>
        <v>5.4442113181351504</v>
      </c>
      <c r="K34" s="11">
        <f t="shared" si="20"/>
        <v>0.56497175141242939</v>
      </c>
      <c r="L34" s="11">
        <f t="shared" si="21"/>
        <v>0.27322404371584696</v>
      </c>
      <c r="M34" s="11">
        <f t="shared" si="22"/>
        <v>0.19120458891013384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-0.25571528526353982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0.22608551002618404</v>
      </c>
      <c r="Q34" s="11">
        <f>2*'OddsRatio_working_3-way'!K34*'OddsRatio_working_3-way'!L34*'OddsRatio_working_3-way'!M34</f>
        <v>5.9030159275766055E-2</v>
      </c>
      <c r="R34" s="11">
        <f t="shared" si="23"/>
        <v>0</v>
      </c>
      <c r="S34" s="11">
        <f t="shared" si="24"/>
        <v>-0.88412982349952463</v>
      </c>
      <c r="T34" s="11">
        <f t="shared" si="25"/>
        <v>-0.23084329595287842</v>
      </c>
      <c r="U34" s="11">
        <f>'OddsRatio_working_3-way'!S34-'OddsRatio_working_3-way'!R34^2/3</f>
        <v>-0.88412982349952463</v>
      </c>
      <c r="V34" s="11">
        <f>'OddsRatio_working_3-way'!S34*'OddsRatio_working_3-way'!R34/3-2*'OddsRatio_working_3-way'!R34^3/27-'OddsRatio_working_3-way'!T34</f>
        <v>0.23084329595287842</v>
      </c>
      <c r="W34" s="11">
        <f>'OddsRatio_working_3-way'!V34^2+4*'OddsRatio_working_3-way'!U34^3/27</f>
        <v>-4.9098262010990094E-2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0.15998975693570067</v>
      </c>
      <c r="Y34" s="11">
        <f>IF('OddsRatio_working_3-way'!W34&gt;=0,IF('OddsRatio_working_3-way'!V34+SQRT('OddsRatio_working_3-way'!W34)&gt;0,0,PI()),ACOS('OddsRatio_working_3-way'!V34/(2*'OddsRatio_working_3-way'!X34)))</f>
        <v>0.76492905842813352</v>
      </c>
      <c r="Z34" s="11">
        <f>'OddsRatio_working_3-way'!X34^(1/3)*COS('OddsRatio_working_3-way'!Y34/3)</f>
        <v>0.52532048677720444</v>
      </c>
      <c r="AA34" s="11">
        <f>'OddsRatio_working_3-way'!X34^(1/3)*COS(('OddsRatio_working_3-way'!Y34+2*PI())/3)</f>
        <v>-0.38124036610738621</v>
      </c>
      <c r="AB34" s="11">
        <f>'OddsRatio_working_3-way'!X34^(1/3)*COS(('OddsRatio_working_3-way'!Y34+4*PI())/3)</f>
        <v>-0.14408012066981835</v>
      </c>
      <c r="AC34" s="11">
        <f>'OddsRatio_working_3-way'!X34^(1/3)*SIN('OddsRatio_working_3-way'!Y34/3)</f>
        <v>0.13692453154445752</v>
      </c>
      <c r="AD34" s="11">
        <f>'OddsRatio_working_3-way'!X34^(1/3)*SIN(('OddsRatio_working_3-way'!Y34+2*PI())/3)</f>
        <v>0.38647862090523755</v>
      </c>
      <c r="AE34" s="11">
        <f>'OddsRatio_working_3-way'!X34^(1/3)*SIN(('OddsRatio_working_3-way'!Y34+4*PI())/3)</f>
        <v>-0.52340315244969515</v>
      </c>
      <c r="AF34" s="11">
        <f>-'OddsRatio_working_3-way'!U34/(3*'OddsRatio_working_3-way'!X34^(1/3))*COS(('OddsRatio_working_3-way'!Y34)/3)</f>
        <v>0.52532048677720444</v>
      </c>
      <c r="AG34" s="11">
        <f>-'OddsRatio_working_3-way'!U34/(3*'OddsRatio_working_3-way'!X34^(1/3))*COS(('OddsRatio_working_3-way'!Y34+2*PI())/3)</f>
        <v>-0.38124036610738621</v>
      </c>
      <c r="AH34" s="11">
        <f>-'OddsRatio_working_3-way'!U34/(3*'OddsRatio_working_3-way'!X34^(1/3))*COS(('OddsRatio_working_3-way'!Y34+4*PI())/3)</f>
        <v>-0.14408012066981835</v>
      </c>
      <c r="AI34" s="11">
        <f>'OddsRatio_working_3-way'!U34/(3*'OddsRatio_working_3-way'!X34^(1/3))*SIN(('OddsRatio_working_3-way'!Y34)/3)</f>
        <v>-0.13692453154445752</v>
      </c>
      <c r="AJ34" s="11">
        <f>'OddsRatio_working_3-way'!U34/(3*'OddsRatio_working_3-way'!X34^(1/3))*SIN(('OddsRatio_working_3-way'!Y34+2*PI())/3)</f>
        <v>-0.38647862090523755</v>
      </c>
      <c r="AK34" s="11">
        <f>'OddsRatio_working_3-way'!U34/(3*'OddsRatio_working_3-way'!X34^(1/3))*SIN(('OddsRatio_working_3-way'!Y34+4*PI())/3)</f>
        <v>0.52340315244969515</v>
      </c>
      <c r="AL34" s="11">
        <f>'OddsRatio_working_3-way'!Z34+'OddsRatio_working_3-way'!AF34</f>
        <v>1.0506409735544089</v>
      </c>
      <c r="AM34" s="11">
        <f>'OddsRatio_working_3-way'!AA34+'OddsRatio_working_3-way'!AG34</f>
        <v>-0.76248073221477242</v>
      </c>
      <c r="AN34" s="11">
        <f>'OddsRatio_working_3-way'!AB34+'OddsRatio_working_3-way'!AH34</f>
        <v>-0.28816024133963669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1.0506409735544089</v>
      </c>
      <c r="AS34" s="11">
        <f>IF(('OddsRatio_working_3-way'!X34=0),IF(Q34&gt;0,-Q34^(1/3),(-Q34)^(1/3)),'OddsRatio_working_3-way'!AM34-'OddsRatio_working_3-way'!R34/3)</f>
        <v>-0.76248073221477242</v>
      </c>
      <c r="AT34" s="11">
        <f>IF(('OddsRatio_working_3-way'!X34=0),IF(Q34&gt;0,-Q34^(1/3),(-Q34)^(1/3)),'OddsRatio_working_3-way'!AN34-'OddsRatio_working_3-way'!R34/3)</f>
        <v>-0.28816024133963669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1.85</v>
      </c>
      <c r="B35" s="4">
        <f>IF('True_Odds_Calculator_3-way'!B36="","",'True_Odds_Calculator_3-way'!B36)</f>
        <v>4.17</v>
      </c>
      <c r="C35" s="4">
        <f>IF('True_Odds_Calculator_3-way'!C36="","",'True_Odds_Calculator_3-way'!C36)</f>
        <v>4.01</v>
      </c>
      <c r="D35" s="9">
        <f t="shared" si="13"/>
        <v>0.52848980850503158</v>
      </c>
      <c r="E35" s="9">
        <f t="shared" si="14"/>
        <v>0.23108981690209188</v>
      </c>
      <c r="F35" s="9">
        <f t="shared" si="15"/>
        <v>0.24042037459287685</v>
      </c>
      <c r="G35" s="9">
        <f t="shared" si="16"/>
        <v>1.0496283247470428</v>
      </c>
      <c r="H35" s="9">
        <f t="shared" si="17"/>
        <v>1.8921840760349862</v>
      </c>
      <c r="I35" s="9">
        <f t="shared" si="18"/>
        <v>4.327321789448126</v>
      </c>
      <c r="J35" s="9">
        <f t="shared" si="19"/>
        <v>4.1593812574885982</v>
      </c>
      <c r="K35" s="11">
        <f t="shared" si="20"/>
        <v>0.54054054054054046</v>
      </c>
      <c r="L35" s="11">
        <f t="shared" si="21"/>
        <v>0.23980815347721823</v>
      </c>
      <c r="M35" s="11">
        <f t="shared" si="22"/>
        <v>0.24937655860349128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-0.2621757551160665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0.22724962174898483</v>
      </c>
      <c r="Q35" s="11">
        <f>2*'OddsRatio_working_3-way'!K35*'OddsRatio_working_3-way'!L35*'OddsRatio_working_3-way'!M35</f>
        <v>6.4651385988331395E-2</v>
      </c>
      <c r="R35" s="11">
        <f t="shared" si="23"/>
        <v>0</v>
      </c>
      <c r="S35" s="11">
        <f t="shared" si="24"/>
        <v>-0.86678351187881697</v>
      </c>
      <c r="T35" s="11">
        <f t="shared" si="25"/>
        <v>-0.24659559370663359</v>
      </c>
      <c r="U35" s="11">
        <f>'OddsRatio_working_3-way'!S35-'OddsRatio_working_3-way'!R35^2/3</f>
        <v>-0.86678351187881697</v>
      </c>
      <c r="V35" s="11">
        <f>'OddsRatio_working_3-way'!S35*'OddsRatio_working_3-way'!R35/3-2*'OddsRatio_working_3-way'!R35^3/27-'OddsRatio_working_3-way'!T35</f>
        <v>0.24659559370663359</v>
      </c>
      <c r="W35" s="11">
        <f>'OddsRatio_working_3-way'!V35^2+4*'OddsRatio_working_3-way'!U35^3/27</f>
        <v>-3.5668582004950856E-2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0.15530451445505211</v>
      </c>
      <c r="Y35" s="11">
        <f>IF('OddsRatio_working_3-way'!W35&gt;=0,IF('OddsRatio_working_3-way'!V35+SQRT('OddsRatio_working_3-way'!W35)&gt;0,0,PI()),ACOS('OddsRatio_working_3-way'!V35/(2*'OddsRatio_working_3-way'!X35)))</f>
        <v>0.6535836185102728</v>
      </c>
      <c r="Z35" s="11">
        <f>'OddsRatio_working_3-way'!X35^(1/3)*COS('OddsRatio_working_3-way'!Y35/3)</f>
        <v>0.52481416237352141</v>
      </c>
      <c r="AA35" s="11">
        <f>'OddsRatio_working_3-way'!X35^(1/3)*COS(('OddsRatio_working_3-way'!Y35+2*PI())/3)</f>
        <v>-0.36302243388622996</v>
      </c>
      <c r="AB35" s="11">
        <f>'OddsRatio_working_3-way'!X35^(1/3)*COS(('OddsRatio_working_3-way'!Y35+4*PI())/3)</f>
        <v>-0.16179172848729118</v>
      </c>
      <c r="AC35" s="11">
        <f>'OddsRatio_working_3-way'!X35^(1/3)*SIN('OddsRatio_working_3-way'!Y35/3)</f>
        <v>0.11618060193129554</v>
      </c>
      <c r="AD35" s="11">
        <f>'OddsRatio_working_3-way'!X35^(1/3)*SIN(('OddsRatio_working_3-way'!Y35+2*PI())/3)</f>
        <v>0.39641209591567322</v>
      </c>
      <c r="AE35" s="11">
        <f>'OddsRatio_working_3-way'!X35^(1/3)*SIN(('OddsRatio_working_3-way'!Y35+4*PI())/3)</f>
        <v>-0.51259269784696859</v>
      </c>
      <c r="AF35" s="11">
        <f>-'OddsRatio_working_3-way'!U35/(3*'OddsRatio_working_3-way'!X35^(1/3))*COS(('OddsRatio_working_3-way'!Y35)/3)</f>
        <v>0.5248141623735213</v>
      </c>
      <c r="AG35" s="11">
        <f>-'OddsRatio_working_3-way'!U35/(3*'OddsRatio_working_3-way'!X35^(1/3))*COS(('OddsRatio_working_3-way'!Y35+2*PI())/3)</f>
        <v>-0.3630224338862299</v>
      </c>
      <c r="AH35" s="11">
        <f>-'OddsRatio_working_3-way'!U35/(3*'OddsRatio_working_3-way'!X35^(1/3))*COS(('OddsRatio_working_3-way'!Y35+4*PI())/3)</f>
        <v>-0.16179172848729115</v>
      </c>
      <c r="AI35" s="11">
        <f>'OddsRatio_working_3-way'!U35/(3*'OddsRatio_working_3-way'!X35^(1/3))*SIN(('OddsRatio_working_3-way'!Y35)/3)</f>
        <v>-0.11618060193129551</v>
      </c>
      <c r="AJ35" s="11">
        <f>'OddsRatio_working_3-way'!U35/(3*'OddsRatio_working_3-way'!X35^(1/3))*SIN(('OddsRatio_working_3-way'!Y35+2*PI())/3)</f>
        <v>-0.39641209591567311</v>
      </c>
      <c r="AK35" s="11">
        <f>'OddsRatio_working_3-way'!U35/(3*'OddsRatio_working_3-way'!X35^(1/3))*SIN(('OddsRatio_working_3-way'!Y35+4*PI())/3)</f>
        <v>0.51259269784696848</v>
      </c>
      <c r="AL35" s="11">
        <f>'OddsRatio_working_3-way'!Z35+'OddsRatio_working_3-way'!AF35</f>
        <v>1.0496283247470428</v>
      </c>
      <c r="AM35" s="11">
        <f>'OddsRatio_working_3-way'!AA35+'OddsRatio_working_3-way'!AG35</f>
        <v>-0.7260448677724598</v>
      </c>
      <c r="AN35" s="11">
        <f>'OddsRatio_working_3-way'!AB35+'OddsRatio_working_3-way'!AH35</f>
        <v>-0.32358345697458235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1.0496283247470428</v>
      </c>
      <c r="AS35" s="11">
        <f>IF(('OddsRatio_working_3-way'!X35=0),IF(Q35&gt;0,-Q35^(1/3),(-Q35)^(1/3)),'OddsRatio_working_3-way'!AM35-'OddsRatio_working_3-way'!R35/3)</f>
        <v>-0.7260448677724598</v>
      </c>
      <c r="AT35" s="11">
        <f>IF(('OddsRatio_working_3-way'!X35=0),IF(Q35&gt;0,-Q35^(1/3),(-Q35)^(1/3)),'OddsRatio_working_3-way'!AN35-'OddsRatio_working_3-way'!R35/3)</f>
        <v>-0.32358345697458235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2.89</v>
      </c>
      <c r="B36" s="4">
        <f>IF('True_Odds_Calculator_3-way'!B37="","",'True_Odds_Calculator_3-way'!B37)</f>
        <v>3.53</v>
      </c>
      <c r="C36" s="4">
        <f>IF('True_Odds_Calculator_3-way'!C37="","",'True_Odds_Calculator_3-way'!C37)</f>
        <v>2.5099999999999998</v>
      </c>
      <c r="D36" s="9">
        <f t="shared" si="13"/>
        <v>0.33664669421103377</v>
      </c>
      <c r="E36" s="9">
        <f t="shared" si="14"/>
        <v>0.27489720241113802</v>
      </c>
      <c r="F36" s="9">
        <f t="shared" si="15"/>
        <v>0.38845610337782821</v>
      </c>
      <c r="G36" s="9">
        <f t="shared" si="16"/>
        <v>1.042578439381638</v>
      </c>
      <c r="H36" s="9">
        <f t="shared" si="17"/>
        <v>2.9704732504312958</v>
      </c>
      <c r="I36" s="9">
        <f t="shared" si="18"/>
        <v>3.6377234516355448</v>
      </c>
      <c r="J36" s="9">
        <f t="shared" si="19"/>
        <v>2.5742934434662734</v>
      </c>
      <c r="K36" s="11">
        <f t="shared" si="20"/>
        <v>0.34602076124567471</v>
      </c>
      <c r="L36" s="11">
        <f t="shared" si="21"/>
        <v>0.28328611898016998</v>
      </c>
      <c r="M36" s="11">
        <f t="shared" si="22"/>
        <v>0.39840637450199207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-0.28197655675464139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0.23158393216785567</v>
      </c>
      <c r="Q36" s="11">
        <f>2*'OddsRatio_working_3-way'!K36*'OddsRatio_working_3-way'!L36*'OddsRatio_working_3-way'!M36</f>
        <v>7.810587931462247E-2</v>
      </c>
      <c r="R36" s="11">
        <f t="shared" si="23"/>
        <v>0</v>
      </c>
      <c r="S36" s="11">
        <f t="shared" si="24"/>
        <v>-0.82128789298383309</v>
      </c>
      <c r="T36" s="11">
        <f t="shared" si="25"/>
        <v>-0.27699423034867893</v>
      </c>
      <c r="U36" s="11">
        <f>'OddsRatio_working_3-way'!S36-'OddsRatio_working_3-way'!R36^2/3</f>
        <v>-0.82128789298383309</v>
      </c>
      <c r="V36" s="11">
        <f>'OddsRatio_working_3-way'!S36*'OddsRatio_working_3-way'!R36/3-2*'OddsRatio_working_3-way'!R36^3/27-'OddsRatio_working_3-way'!T36</f>
        <v>0.27699423034867893</v>
      </c>
      <c r="W36" s="11">
        <f>'OddsRatio_working_3-way'!V36^2+4*'OddsRatio_working_3-way'!U36^3/27</f>
        <v>-5.3438289738817341E-3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0.14323898964696968</v>
      </c>
      <c r="Y36" s="11">
        <f>IF('OddsRatio_working_3-way'!W36&gt;=0,IF('OddsRatio_working_3-way'!V36+SQRT('OddsRatio_working_3-way'!W36)&gt;0,0,PI()),ACOS('OddsRatio_working_3-way'!V36/(2*'OddsRatio_working_3-way'!X36)))</f>
        <v>0.25802681113195614</v>
      </c>
      <c r="Z36" s="11">
        <f>'OddsRatio_working_3-way'!X36^(1/3)*COS('OddsRatio_working_3-way'!Y36/3)</f>
        <v>0.52128921969081909</v>
      </c>
      <c r="AA36" s="11">
        <f>'OddsRatio_working_3-way'!X36^(1/3)*COS(('OddsRatio_working_3-way'!Y36+2*PI())/3)</f>
        <v>-0.29956934904249405</v>
      </c>
      <c r="AB36" s="11">
        <f>'OddsRatio_working_3-way'!X36^(1/3)*COS(('OddsRatio_working_3-way'!Y36+4*PI())/3)</f>
        <v>-0.22171987064832535</v>
      </c>
      <c r="AC36" s="11">
        <f>'OddsRatio_working_3-way'!X36^(1/3)*SIN('OddsRatio_working_3-way'!Y36/3)</f>
        <v>4.494641730714543E-2</v>
      </c>
      <c r="AD36" s="11">
        <f>'OddsRatio_working_3-way'!X36^(1/3)*SIN(('OddsRatio_working_3-way'!Y36+2*PI())/3)</f>
        <v>0.42897649831764384</v>
      </c>
      <c r="AE36" s="11">
        <f>'OddsRatio_working_3-way'!X36^(1/3)*SIN(('OddsRatio_working_3-way'!Y36+4*PI())/3)</f>
        <v>-0.47392291562478911</v>
      </c>
      <c r="AF36" s="11">
        <f>-'OddsRatio_working_3-way'!U36/(3*'OddsRatio_working_3-way'!X36^(1/3))*COS(('OddsRatio_working_3-way'!Y36)/3)</f>
        <v>0.52128921969081898</v>
      </c>
      <c r="AG36" s="11">
        <f>-'OddsRatio_working_3-way'!U36/(3*'OddsRatio_working_3-way'!X36^(1/3))*COS(('OddsRatio_working_3-way'!Y36+2*PI())/3)</f>
        <v>-0.29956934904249399</v>
      </c>
      <c r="AH36" s="11">
        <f>-'OddsRatio_working_3-way'!U36/(3*'OddsRatio_working_3-way'!X36^(1/3))*COS(('OddsRatio_working_3-way'!Y36+4*PI())/3)</f>
        <v>-0.22171987064832532</v>
      </c>
      <c r="AI36" s="11">
        <f>'OddsRatio_working_3-way'!U36/(3*'OddsRatio_working_3-way'!X36^(1/3))*SIN(('OddsRatio_working_3-way'!Y36)/3)</f>
        <v>-4.4946417307145423E-2</v>
      </c>
      <c r="AJ36" s="11">
        <f>'OddsRatio_working_3-way'!U36/(3*'OddsRatio_working_3-way'!X36^(1/3))*SIN(('OddsRatio_working_3-way'!Y36+2*PI())/3)</f>
        <v>-0.42897649831764378</v>
      </c>
      <c r="AK36" s="11">
        <f>'OddsRatio_working_3-way'!U36/(3*'OddsRatio_working_3-way'!X36^(1/3))*SIN(('OddsRatio_working_3-way'!Y36+4*PI())/3)</f>
        <v>0.473922915624789</v>
      </c>
      <c r="AL36" s="11">
        <f>'OddsRatio_working_3-way'!Z36+'OddsRatio_working_3-way'!AF36</f>
        <v>1.042578439381638</v>
      </c>
      <c r="AM36" s="11">
        <f>'OddsRatio_working_3-way'!AA36+'OddsRatio_working_3-way'!AG36</f>
        <v>-0.59913869808498799</v>
      </c>
      <c r="AN36" s="11">
        <f>'OddsRatio_working_3-way'!AB36+'OddsRatio_working_3-way'!AH36</f>
        <v>-0.44343974129665065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1.042578439381638</v>
      </c>
      <c r="AS36" s="11">
        <f>IF(('OddsRatio_working_3-way'!X36=0),IF(Q36&gt;0,-Q36^(1/3),(-Q36)^(1/3)),'OddsRatio_working_3-way'!AM36-'OddsRatio_working_3-way'!R36/3)</f>
        <v>-0.59913869808498799</v>
      </c>
      <c r="AT36" s="11">
        <f>IF(('OddsRatio_working_3-way'!X36=0),IF(Q36&gt;0,-Q36^(1/3),(-Q36)^(1/3)),'OddsRatio_working_3-way'!AN36-'OddsRatio_working_3-way'!R36/3)</f>
        <v>-0.44343974129665065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2.39</v>
      </c>
      <c r="B37" s="4">
        <f>IF('True_Odds_Calculator_3-way'!B38="","",'True_Odds_Calculator_3-way'!B38)</f>
        <v>3.31</v>
      </c>
      <c r="C37" s="4">
        <f>IF('True_Odds_Calculator_3-way'!C38="","",'True_Odds_Calculator_3-way'!C38)</f>
        <v>3.26</v>
      </c>
      <c r="D37" s="9">
        <f t="shared" si="13"/>
        <v>0.4084279485306096</v>
      </c>
      <c r="E37" s="9">
        <f t="shared" si="14"/>
        <v>0.29350701209554925</v>
      </c>
      <c r="F37" s="9">
        <f t="shared" si="15"/>
        <v>0.29806503937384105</v>
      </c>
      <c r="G37" s="9">
        <f t="shared" si="16"/>
        <v>1.0420232147823185</v>
      </c>
      <c r="H37" s="9">
        <f t="shared" si="17"/>
        <v>2.4484122685474232</v>
      </c>
      <c r="I37" s="9">
        <f t="shared" si="18"/>
        <v>3.4070736261471555</v>
      </c>
      <c r="J37" s="9">
        <f t="shared" si="19"/>
        <v>3.3549724654080402</v>
      </c>
      <c r="K37" s="11">
        <f t="shared" si="20"/>
        <v>0.41841004184100417</v>
      </c>
      <c r="L37" s="11">
        <f t="shared" si="21"/>
        <v>0.30211480362537763</v>
      </c>
      <c r="M37" s="11">
        <f t="shared" si="22"/>
        <v>0.30674846625766872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-0.28137902763190692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0.23110150032179727</v>
      </c>
      <c r="Q37" s="11">
        <f>2*'OddsRatio_working_3-way'!K37*'OddsRatio_working_3-way'!L37*'OddsRatio_working_3-way'!M37</f>
        <v>7.7550839034160129E-2</v>
      </c>
      <c r="R37" s="11">
        <f t="shared" si="23"/>
        <v>0</v>
      </c>
      <c r="S37" s="11">
        <f t="shared" si="24"/>
        <v>-0.82131743174590299</v>
      </c>
      <c r="T37" s="11">
        <f t="shared" si="25"/>
        <v>-0.27560987642479956</v>
      </c>
      <c r="U37" s="11">
        <f>'OddsRatio_working_3-way'!S37-'OddsRatio_working_3-way'!R37^2/3</f>
        <v>-0.82131743174590299</v>
      </c>
      <c r="V37" s="11">
        <f>'OddsRatio_working_3-way'!S37*'OddsRatio_working_3-way'!R37/3-2*'OddsRatio_working_3-way'!R37^3/27-'OddsRatio_working_3-way'!T37</f>
        <v>0.27560987642479956</v>
      </c>
      <c r="W37" s="11">
        <f>'OddsRatio_working_3-way'!V37^2+4*'OddsRatio_working_3-way'!U37^3/27</f>
        <v>-6.1176842016047034E-3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0.14324671740086925</v>
      </c>
      <c r="Y37" s="11">
        <f>IF('OddsRatio_working_3-way'!W37&gt;=0,IF('OddsRatio_working_3-way'!V37+SQRT('OddsRatio_working_3-way'!W37)&gt;0,0,PI()),ACOS('OddsRatio_working_3-way'!V37/(2*'OddsRatio_working_3-way'!X37)))</f>
        <v>0.27652070519470273</v>
      </c>
      <c r="Z37" s="11">
        <f>'OddsRatio_working_3-way'!X37^(1/3)*COS('OddsRatio_working_3-way'!Y37/3)</f>
        <v>0.52101160739115915</v>
      </c>
      <c r="AA37" s="11">
        <f>'OddsRatio_working_3-way'!X37^(1/3)*COS(('OddsRatio_working_3-way'!Y37+2*PI())/3)</f>
        <v>-0.30221355668271871</v>
      </c>
      <c r="AB37" s="11">
        <f>'OddsRatio_working_3-way'!X37^(1/3)*COS(('OddsRatio_working_3-way'!Y37+4*PI())/3)</f>
        <v>-0.21879805070844058</v>
      </c>
      <c r="AC37" s="11">
        <f>'OddsRatio_working_3-way'!X37^(1/3)*SIN('OddsRatio_working_3-way'!Y37/3)</f>
        <v>4.8159964828838553E-2</v>
      </c>
      <c r="AD37" s="11">
        <f>'OddsRatio_working_3-way'!X37^(1/3)*SIN(('OddsRatio_working_3-way'!Y37+2*PI())/3)</f>
        <v>0.42712930525288884</v>
      </c>
      <c r="AE37" s="11">
        <f>'OddsRatio_working_3-way'!X37^(1/3)*SIN(('OddsRatio_working_3-way'!Y37+4*PI())/3)</f>
        <v>-0.47528927008172717</v>
      </c>
      <c r="AF37" s="11">
        <f>-'OddsRatio_working_3-way'!U37/(3*'OddsRatio_working_3-way'!X37^(1/3))*COS(('OddsRatio_working_3-way'!Y37)/3)</f>
        <v>0.52101160739115926</v>
      </c>
      <c r="AG37" s="11">
        <f>-'OddsRatio_working_3-way'!U37/(3*'OddsRatio_working_3-way'!X37^(1/3))*COS(('OddsRatio_working_3-way'!Y37+2*PI())/3)</f>
        <v>-0.30221355668271876</v>
      </c>
      <c r="AH37" s="11">
        <f>-'OddsRatio_working_3-way'!U37/(3*'OddsRatio_working_3-way'!X37^(1/3))*COS(('OddsRatio_working_3-way'!Y37+4*PI())/3)</f>
        <v>-0.21879805070844063</v>
      </c>
      <c r="AI37" s="11">
        <f>'OddsRatio_working_3-way'!U37/(3*'OddsRatio_working_3-way'!X37^(1/3))*SIN(('OddsRatio_working_3-way'!Y37)/3)</f>
        <v>-4.815996482883856E-2</v>
      </c>
      <c r="AJ37" s="11">
        <f>'OddsRatio_working_3-way'!U37/(3*'OddsRatio_working_3-way'!X37^(1/3))*SIN(('OddsRatio_working_3-way'!Y37+2*PI())/3)</f>
        <v>-0.42712930525288895</v>
      </c>
      <c r="AK37" s="11">
        <f>'OddsRatio_working_3-way'!U37/(3*'OddsRatio_working_3-way'!X37^(1/3))*SIN(('OddsRatio_working_3-way'!Y37+4*PI())/3)</f>
        <v>0.47528927008172728</v>
      </c>
      <c r="AL37" s="11">
        <f>'OddsRatio_working_3-way'!Z37+'OddsRatio_working_3-way'!AF37</f>
        <v>1.0420232147823185</v>
      </c>
      <c r="AM37" s="11">
        <f>'OddsRatio_working_3-way'!AA37+'OddsRatio_working_3-way'!AG37</f>
        <v>-0.60442711336543753</v>
      </c>
      <c r="AN37" s="11">
        <f>'OddsRatio_working_3-way'!AB37+'OddsRatio_working_3-way'!AH37</f>
        <v>-0.43759610141688121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1.0420232147823185</v>
      </c>
      <c r="AS37" s="11">
        <f>IF(('OddsRatio_working_3-way'!X37=0),IF(Q37&gt;0,-Q37^(1/3),(-Q37)^(1/3)),'OddsRatio_working_3-way'!AM37-'OddsRatio_working_3-way'!R37/3)</f>
        <v>-0.60442711336543753</v>
      </c>
      <c r="AT37" s="11">
        <f>IF(('OddsRatio_working_3-way'!X37=0),IF(Q37&gt;0,-Q37^(1/3),(-Q37)^(1/3)),'OddsRatio_working_3-way'!AN37-'OddsRatio_working_3-way'!R37/3)</f>
        <v>-0.43759610141688121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3.44</v>
      </c>
      <c r="B40" s="4">
        <f>IF('True_Odds_Calculator_3-way'!B39="","",'True_Odds_Calculator_3-way'!B39)</f>
        <v>3.52</v>
      </c>
      <c r="C40" s="4">
        <f>IF('True_Odds_Calculator_3-way'!C39="","",'True_Odds_Calculator_3-way'!C39)</f>
        <v>2.2000000000000002</v>
      </c>
      <c r="D40" s="9">
        <f t="shared" si="13"/>
        <v>0.28152320394228753</v>
      </c>
      <c r="E40" s="9">
        <f t="shared" si="14"/>
        <v>0.27504409572359634</v>
      </c>
      <c r="F40" s="9">
        <f t="shared" si="15"/>
        <v>0.44343270033411597</v>
      </c>
      <c r="G40" s="9">
        <f t="shared" si="16"/>
        <v>1.045944700752643</v>
      </c>
      <c r="H40" s="9">
        <f t="shared" si="17"/>
        <v>3.5521050698364487</v>
      </c>
      <c r="I40" s="9">
        <f t="shared" si="18"/>
        <v>3.6357806458966606</v>
      </c>
      <c r="J40" s="9">
        <f t="shared" si="19"/>
        <v>2.2551336409031717</v>
      </c>
      <c r="K40" s="11">
        <f t="shared" si="20"/>
        <v>0.29069767441860467</v>
      </c>
      <c r="L40" s="11">
        <f t="shared" si="21"/>
        <v>0.28409090909090912</v>
      </c>
      <c r="M40" s="11">
        <f t="shared" si="22"/>
        <v>0.45454545454545453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-0.27697962713818947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0.23123678646934465</v>
      </c>
      <c r="Q40" s="11">
        <f>2*'OddsRatio_working_3-way'!K40*'OddsRatio_working_3-way'!L40*'OddsRatio_working_3-way'!M40</f>
        <v>7.507687872381319E-2</v>
      </c>
      <c r="R40" s="11">
        <f t="shared" si="23"/>
        <v>0</v>
      </c>
      <c r="S40" s="11">
        <f t="shared" si="24"/>
        <v>-0.83485124468731053</v>
      </c>
      <c r="T40" s="11">
        <f t="shared" si="25"/>
        <v>-0.27105559892445141</v>
      </c>
      <c r="U40" s="11">
        <f>'OddsRatio_working_3-way'!S40-'OddsRatio_working_3-way'!R40^2/3</f>
        <v>-0.83485124468731053</v>
      </c>
      <c r="V40" s="11">
        <f>'OddsRatio_working_3-way'!S40*'OddsRatio_working_3-way'!R40/3-2*'OddsRatio_working_3-way'!R40^3/27-'OddsRatio_working_3-way'!T40</f>
        <v>0.27105559892445141</v>
      </c>
      <c r="W40" s="11">
        <f>'OddsRatio_working_3-way'!V40^2+4*'OddsRatio_working_3-way'!U40^3/27</f>
        <v>-1.2732089352304993E-2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0.14680193038631853</v>
      </c>
      <c r="Y40" s="11">
        <f>IF('OddsRatio_working_3-way'!W40&gt;=0,IF('OddsRatio_working_3-way'!V40+SQRT('OddsRatio_working_3-way'!W40)&gt;0,0,PI()),ACOS('OddsRatio_working_3-way'!V40/(2*'OddsRatio_working_3-way'!X40)))</f>
        <v>0.39446643564200179</v>
      </c>
      <c r="Z40" s="11">
        <f>'OddsRatio_working_3-way'!X40^(1/3)*COS('OddsRatio_working_3-way'!Y40/3)</f>
        <v>0.52297235037632139</v>
      </c>
      <c r="AA40" s="11">
        <f>'OddsRatio_working_3-way'!X40^(1/3)*COS(('OddsRatio_working_3-way'!Y40+2*PI())/3)</f>
        <v>-0.32138401929149391</v>
      </c>
      <c r="AB40" s="11">
        <f>'OddsRatio_working_3-way'!X40^(1/3)*COS(('OddsRatio_working_3-way'!Y40+4*PI())/3)</f>
        <v>-0.20158833108482754</v>
      </c>
      <c r="AC40" s="11">
        <f>'OddsRatio_working_3-way'!X40^(1/3)*SIN('OddsRatio_working_3-way'!Y40/3)</f>
        <v>6.9164072833875309E-2</v>
      </c>
      <c r="AD40" s="11">
        <f>'OddsRatio_working_3-way'!X40^(1/3)*SIN(('OddsRatio_working_3-way'!Y40+2*PI())/3)</f>
        <v>0.41832530448581295</v>
      </c>
      <c r="AE40" s="11">
        <f>'OddsRatio_working_3-way'!X40^(1/3)*SIN(('OddsRatio_working_3-way'!Y40+4*PI())/3)</f>
        <v>-0.48748937731968828</v>
      </c>
      <c r="AF40" s="11">
        <f>-'OddsRatio_working_3-way'!U40/(3*'OddsRatio_working_3-way'!X40^(1/3))*COS(('OddsRatio_working_3-way'!Y40)/3)</f>
        <v>0.5229723503763215</v>
      </c>
      <c r="AG40" s="11">
        <f>-'OddsRatio_working_3-way'!U40/(3*'OddsRatio_working_3-way'!X40^(1/3))*COS(('OddsRatio_working_3-way'!Y40+2*PI())/3)</f>
        <v>-0.32138401929149396</v>
      </c>
      <c r="AH40" s="11">
        <f>-'OddsRatio_working_3-way'!U40/(3*'OddsRatio_working_3-way'!X40^(1/3))*COS(('OddsRatio_working_3-way'!Y40+4*PI())/3)</f>
        <v>-0.20158833108482757</v>
      </c>
      <c r="AI40" s="11">
        <f>'OddsRatio_working_3-way'!U40/(3*'OddsRatio_working_3-way'!X40^(1/3))*SIN(('OddsRatio_working_3-way'!Y40)/3)</f>
        <v>-6.9164072833875323E-2</v>
      </c>
      <c r="AJ40" s="11">
        <f>'OddsRatio_working_3-way'!U40/(3*'OddsRatio_working_3-way'!X40^(1/3))*SIN(('OddsRatio_working_3-way'!Y40+2*PI())/3)</f>
        <v>-0.41832530448581307</v>
      </c>
      <c r="AK40" s="11">
        <f>'OddsRatio_working_3-way'!U40/(3*'OddsRatio_working_3-way'!X40^(1/3))*SIN(('OddsRatio_working_3-way'!Y40+4*PI())/3)</f>
        <v>0.48748937731968839</v>
      </c>
      <c r="AL40" s="11">
        <f>'OddsRatio_working_3-way'!Z40+'OddsRatio_working_3-way'!AF40</f>
        <v>1.045944700752643</v>
      </c>
      <c r="AM40" s="11">
        <f>'OddsRatio_working_3-way'!AA40+'OddsRatio_working_3-way'!AG40</f>
        <v>-0.64276803858298792</v>
      </c>
      <c r="AN40" s="11">
        <f>'OddsRatio_working_3-way'!AB40+'OddsRatio_working_3-way'!AH40</f>
        <v>-0.40317666216965509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1.045944700752643</v>
      </c>
      <c r="AS40" s="11">
        <f>IF(('OddsRatio_working_3-way'!X40=0),IF(Q40&gt;0,-Q40^(1/3),(-Q40)^(1/3)),'OddsRatio_working_3-way'!AM40-'OddsRatio_working_3-way'!R40/3)</f>
        <v>-0.64276803858298792</v>
      </c>
      <c r="AT40" s="11">
        <f>IF(('OddsRatio_working_3-way'!X40=0),IF(Q40&gt;0,-Q40^(1/3),(-Q40)^(1/3)),'OddsRatio_working_3-way'!AN40-'OddsRatio_working_3-way'!R40/3)</f>
        <v>-0.40317666216965509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2.12</v>
      </c>
      <c r="B41" s="4">
        <f>IF('True_Odds_Calculator_3-way'!B40="","",'True_Odds_Calculator_3-way'!B40)</f>
        <v>2.93</v>
      </c>
      <c r="C41" s="4">
        <f>IF('True_Odds_Calculator_3-way'!C40="","",'True_Odds_Calculator_3-way'!C40)</f>
        <v>4.3</v>
      </c>
      <c r="D41" s="9">
        <f t="shared" si="13"/>
        <v>0.45416610526659934</v>
      </c>
      <c r="E41" s="9">
        <f t="shared" si="14"/>
        <v>0.32562431932535757</v>
      </c>
      <c r="F41" s="9">
        <f t="shared" si="15"/>
        <v>0.22020957540804345</v>
      </c>
      <c r="G41" s="9">
        <f t="shared" si="16"/>
        <v>1.0730692715172372</v>
      </c>
      <c r="H41" s="9">
        <f t="shared" si="17"/>
        <v>2.2018375840993056</v>
      </c>
      <c r="I41" s="9">
        <f t="shared" si="18"/>
        <v>3.071023694028268</v>
      </c>
      <c r="J41" s="9">
        <f t="shared" si="19"/>
        <v>4.5411285960068826</v>
      </c>
      <c r="K41" s="11">
        <f t="shared" si="20"/>
        <v>0.47169811320754712</v>
      </c>
      <c r="L41" s="11">
        <f t="shared" si="21"/>
        <v>0.34129692832764502</v>
      </c>
      <c r="M41" s="11">
        <f t="shared" si="22"/>
        <v>0.23255813953488372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-0.26706522080967809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0.23773974274687859</v>
      </c>
      <c r="Q41" s="11">
        <f>2*'OddsRatio_working_3-way'!K41*'OddsRatio_working_3-way'!L41*'OddsRatio_working_3-way'!M41</f>
        <v>7.4878659132875156E-2</v>
      </c>
      <c r="R41" s="11">
        <f t="shared" si="23"/>
        <v>0</v>
      </c>
      <c r="S41" s="11">
        <f t="shared" si="24"/>
        <v>-0.89019357154072087</v>
      </c>
      <c r="T41" s="11">
        <f t="shared" si="25"/>
        <v>-0.28037592804432154</v>
      </c>
      <c r="U41" s="11">
        <f>'OddsRatio_working_3-way'!S41-'OddsRatio_working_3-way'!R41^2/3</f>
        <v>-0.89019357154072087</v>
      </c>
      <c r="V41" s="11">
        <f>'OddsRatio_working_3-way'!S41*'OddsRatio_working_3-way'!R41/3-2*'OddsRatio_working_3-way'!R41^3/27-'OddsRatio_working_3-way'!T41</f>
        <v>0.28037592804432154</v>
      </c>
      <c r="W41" s="11">
        <f>'OddsRatio_working_3-way'!V41^2+4*'OddsRatio_working_3-way'!U41^3/27</f>
        <v>-2.5897351433168639E-2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0.16163849515190001</v>
      </c>
      <c r="Y41" s="11">
        <f>IF('OddsRatio_working_3-way'!W41&gt;=0,IF('OddsRatio_working_3-way'!V41+SQRT('OddsRatio_working_3-way'!W41)&gt;0,0,PI()),ACOS('OddsRatio_working_3-way'!V41/(2*'OddsRatio_working_3-way'!X41)))</f>
        <v>0.52105763371104996</v>
      </c>
      <c r="Z41" s="11">
        <f>'OddsRatio_working_3-way'!X41^(1/3)*COS('OddsRatio_working_3-way'!Y41/3)</f>
        <v>0.53653463575861859</v>
      </c>
      <c r="AA41" s="11">
        <f>'OddsRatio_working_3-way'!X41^(1/3)*COS(('OddsRatio_working_3-way'!Y41+2*PI())/3)</f>
        <v>-0.34979235304461925</v>
      </c>
      <c r="AB41" s="11">
        <f>'OddsRatio_working_3-way'!X41^(1/3)*COS(('OddsRatio_working_3-way'!Y41+4*PI())/3)</f>
        <v>-0.18674228271399931</v>
      </c>
      <c r="AC41" s="11">
        <f>'OddsRatio_working_3-way'!X41^(1/3)*SIN('OddsRatio_working_3-way'!Y41/3)</f>
        <v>9.413700199677083E-2</v>
      </c>
      <c r="AD41" s="11">
        <f>'OddsRatio_working_3-way'!X41^(1/3)*SIN(('OddsRatio_working_3-way'!Y41+2*PI())/3)</f>
        <v>0.41758412357880903</v>
      </c>
      <c r="AE41" s="11">
        <f>'OddsRatio_working_3-way'!X41^(1/3)*SIN(('OddsRatio_working_3-way'!Y41+4*PI())/3)</f>
        <v>-0.5117211255755798</v>
      </c>
      <c r="AF41" s="11">
        <f>-'OddsRatio_working_3-way'!U41/(3*'OddsRatio_working_3-way'!X41^(1/3))*COS(('OddsRatio_working_3-way'!Y41)/3)</f>
        <v>0.53653463575861859</v>
      </c>
      <c r="AG41" s="11">
        <f>-'OddsRatio_working_3-way'!U41/(3*'OddsRatio_working_3-way'!X41^(1/3))*COS(('OddsRatio_working_3-way'!Y41+2*PI())/3)</f>
        <v>-0.34979235304461925</v>
      </c>
      <c r="AH41" s="11">
        <f>-'OddsRatio_working_3-way'!U41/(3*'OddsRatio_working_3-way'!X41^(1/3))*COS(('OddsRatio_working_3-way'!Y41+4*PI())/3)</f>
        <v>-0.18674228271399931</v>
      </c>
      <c r="AI41" s="11">
        <f>'OddsRatio_working_3-way'!U41/(3*'OddsRatio_working_3-way'!X41^(1/3))*SIN(('OddsRatio_working_3-way'!Y41)/3)</f>
        <v>-9.413700199677083E-2</v>
      </c>
      <c r="AJ41" s="11">
        <f>'OddsRatio_working_3-way'!U41/(3*'OddsRatio_working_3-way'!X41^(1/3))*SIN(('OddsRatio_working_3-way'!Y41+2*PI())/3)</f>
        <v>-0.41758412357880903</v>
      </c>
      <c r="AK41" s="11">
        <f>'OddsRatio_working_3-way'!U41/(3*'OddsRatio_working_3-way'!X41^(1/3))*SIN(('OddsRatio_working_3-way'!Y41+4*PI())/3)</f>
        <v>0.5117211255755798</v>
      </c>
      <c r="AL41" s="11">
        <f>'OddsRatio_working_3-way'!Z41+'OddsRatio_working_3-way'!AF41</f>
        <v>1.0730692715172372</v>
      </c>
      <c r="AM41" s="11">
        <f>'OddsRatio_working_3-way'!AA41+'OddsRatio_working_3-way'!AG41</f>
        <v>-0.69958470608923851</v>
      </c>
      <c r="AN41" s="11">
        <f>'OddsRatio_working_3-way'!AB41+'OddsRatio_working_3-way'!AH41</f>
        <v>-0.37348456542799863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1.0730692715172372</v>
      </c>
      <c r="AS41" s="11">
        <f>IF(('OddsRatio_working_3-way'!X41=0),IF(Q41&gt;0,-Q41^(1/3),(-Q41)^(1/3)),'OddsRatio_working_3-way'!AM41-'OddsRatio_working_3-way'!R41/3)</f>
        <v>-0.69958470608923851</v>
      </c>
      <c r="AT41" s="11">
        <f>IF(('OddsRatio_working_3-way'!X41=0),IF(Q41&gt;0,-Q41^(1/3),(-Q41)^(1/3)),'OddsRatio_working_3-way'!AN41-'OddsRatio_working_3-way'!R41/3)</f>
        <v>-0.37348456542799863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3</v>
      </c>
      <c r="B42" s="4">
        <f>IF('True_Odds_Calculator_3-way'!B41="","",'True_Odds_Calculator_3-way'!B41)</f>
        <v>2.92</v>
      </c>
      <c r="C42" s="4">
        <f>IF('True_Odds_Calculator_3-way'!C41="","",'True_Odds_Calculator_3-way'!C41)</f>
        <v>2.72</v>
      </c>
      <c r="D42" s="9">
        <f t="shared" si="13"/>
        <v>0.31914629683226137</v>
      </c>
      <c r="E42" s="9">
        <f t="shared" si="14"/>
        <v>0.32808131187753936</v>
      </c>
      <c r="F42" s="9">
        <f t="shared" si="15"/>
        <v>0.35277239129019916</v>
      </c>
      <c r="G42" s="9">
        <f t="shared" si="16"/>
        <v>1.0666796229905584</v>
      </c>
      <c r="H42" s="9">
        <f t="shared" si="17"/>
        <v>3.1333592459811164</v>
      </c>
      <c r="I42" s="9">
        <f t="shared" si="18"/>
        <v>3.0480248761418727</v>
      </c>
      <c r="J42" s="9">
        <f t="shared" si="19"/>
        <v>2.834688951543761</v>
      </c>
      <c r="K42" s="11">
        <f t="shared" si="20"/>
        <v>0.33333333333333331</v>
      </c>
      <c r="L42" s="11">
        <f t="shared" si="21"/>
        <v>0.34246575342465752</v>
      </c>
      <c r="M42" s="11">
        <f t="shared" si="22"/>
        <v>0.36764705882352938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-0.27719580983078151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0.23670427074939562</v>
      </c>
      <c r="Q42" s="11">
        <f>2*'OddsRatio_working_3-way'!K42*'OddsRatio_working_3-way'!L42*'OddsRatio_working_3-way'!M42</f>
        <v>8.3937684662906242E-2</v>
      </c>
      <c r="R42" s="11">
        <f t="shared" si="23"/>
        <v>0</v>
      </c>
      <c r="S42" s="11">
        <f t="shared" si="24"/>
        <v>-0.8539244186046514</v>
      </c>
      <c r="T42" s="11">
        <f t="shared" si="25"/>
        <v>-0.30281007751937988</v>
      </c>
      <c r="U42" s="11">
        <f>'OddsRatio_working_3-way'!S42-'OddsRatio_working_3-way'!R42^2/3</f>
        <v>-0.8539244186046514</v>
      </c>
      <c r="V42" s="11">
        <f>'OddsRatio_working_3-way'!S42*'OddsRatio_working_3-way'!R42/3-2*'OddsRatio_working_3-way'!R42^3/27-'OddsRatio_working_3-way'!T42</f>
        <v>0.30281007751937988</v>
      </c>
      <c r="W42" s="11">
        <f>'OddsRatio_working_3-way'!V42^2+4*'OddsRatio_working_3-way'!U42^3/27</f>
        <v>-5.5353998564408591E-4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0.15186135373502449</v>
      </c>
      <c r="Y42" s="11">
        <f>IF('OddsRatio_working_3-way'!W42&gt;=0,IF('OddsRatio_working_3-way'!V42+SQRT('OddsRatio_working_3-way'!W42)&gt;0,0,PI()),ACOS('OddsRatio_working_3-way'!V42/(2*'OddsRatio_working_3-way'!X42)))</f>
        <v>7.7541202719969116E-2</v>
      </c>
      <c r="Z42" s="11">
        <f>'OddsRatio_working_3-way'!X42^(1/3)*COS('OddsRatio_working_3-way'!Y42/3)</f>
        <v>0.5333398114952792</v>
      </c>
      <c r="AA42" s="11">
        <f>'OddsRatio_working_3-way'!X42^(1/3)*COS(('OddsRatio_working_3-way'!Y42+2*PI())/3)</f>
        <v>-0.27861095916841788</v>
      </c>
      <c r="AB42" s="11">
        <f>'OddsRatio_working_3-way'!X42^(1/3)*COS(('OddsRatio_working_3-way'!Y42+4*PI())/3)</f>
        <v>-0.25472885232686127</v>
      </c>
      <c r="AC42" s="11">
        <f>'OddsRatio_working_3-way'!X42^(1/3)*SIN('OddsRatio_working_3-way'!Y42/3)</f>
        <v>1.3788340813788156E-2</v>
      </c>
      <c r="AD42" s="11">
        <f>'OddsRatio_working_3-way'!X42^(1/3)*SIN(('OddsRatio_working_3-way'!Y42+2*PI())/3)</f>
        <v>0.45499165519762153</v>
      </c>
      <c r="AE42" s="11">
        <f>'OddsRatio_working_3-way'!X42^(1/3)*SIN(('OddsRatio_working_3-way'!Y42+4*PI())/3)</f>
        <v>-0.46877999601140968</v>
      </c>
      <c r="AF42" s="11">
        <f>-'OddsRatio_working_3-way'!U42/(3*'OddsRatio_working_3-way'!X42^(1/3))*COS(('OddsRatio_working_3-way'!Y42)/3)</f>
        <v>0.5333398114952792</v>
      </c>
      <c r="AG42" s="11">
        <f>-'OddsRatio_working_3-way'!U42/(3*'OddsRatio_working_3-way'!X42^(1/3))*COS(('OddsRatio_working_3-way'!Y42+2*PI())/3)</f>
        <v>-0.27861095916841788</v>
      </c>
      <c r="AH42" s="11">
        <f>-'OddsRatio_working_3-way'!U42/(3*'OddsRatio_working_3-way'!X42^(1/3))*COS(('OddsRatio_working_3-way'!Y42+4*PI())/3)</f>
        <v>-0.25472885232686127</v>
      </c>
      <c r="AI42" s="11">
        <f>'OddsRatio_working_3-way'!U42/(3*'OddsRatio_working_3-way'!X42^(1/3))*SIN(('OddsRatio_working_3-way'!Y42)/3)</f>
        <v>-1.3788340813788156E-2</v>
      </c>
      <c r="AJ42" s="11">
        <f>'OddsRatio_working_3-way'!U42/(3*'OddsRatio_working_3-way'!X42^(1/3))*SIN(('OddsRatio_working_3-way'!Y42+2*PI())/3)</f>
        <v>-0.45499165519762153</v>
      </c>
      <c r="AK42" s="11">
        <f>'OddsRatio_working_3-way'!U42/(3*'OddsRatio_working_3-way'!X42^(1/3))*SIN(('OddsRatio_working_3-way'!Y42+4*PI())/3)</f>
        <v>0.46877999601140968</v>
      </c>
      <c r="AL42" s="11">
        <f>'OddsRatio_working_3-way'!Z42+'OddsRatio_working_3-way'!AF42</f>
        <v>1.0666796229905584</v>
      </c>
      <c r="AM42" s="11">
        <f>'OddsRatio_working_3-way'!AA42+'OddsRatio_working_3-way'!AG42</f>
        <v>-0.55722191833683576</v>
      </c>
      <c r="AN42" s="11">
        <f>'OddsRatio_working_3-way'!AB42+'OddsRatio_working_3-way'!AH42</f>
        <v>-0.50945770465372253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1.0666796229905584</v>
      </c>
      <c r="AS42" s="11">
        <f>IF(('OddsRatio_working_3-way'!X42=0),IF(Q42&gt;0,-Q42^(1/3),(-Q42)^(1/3)),'OddsRatio_working_3-way'!AM42-'OddsRatio_working_3-way'!R42/3)</f>
        <v>-0.55722191833683576</v>
      </c>
      <c r="AT42" s="11">
        <f>IF(('OddsRatio_working_3-way'!X42=0),IF(Q42&gt;0,-Q42^(1/3),(-Q42)^(1/3)),'OddsRatio_working_3-way'!AN42-'OddsRatio_working_3-way'!R42/3)</f>
        <v>-0.50945770465372253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2.16</v>
      </c>
      <c r="B43" s="4">
        <f>IF('True_Odds_Calculator_3-way'!B42="","",'True_Odds_Calculator_3-way'!B42)</f>
        <v>3.68</v>
      </c>
      <c r="C43" s="4">
        <f>IF('True_Odds_Calculator_3-way'!C42="","",'True_Odds_Calculator_3-way'!C42)</f>
        <v>3.34</v>
      </c>
      <c r="D43" s="9">
        <f t="shared" si="13"/>
        <v>0.44996924603652899</v>
      </c>
      <c r="E43" s="9">
        <f t="shared" si="14"/>
        <v>0.26149904877827601</v>
      </c>
      <c r="F43" s="9">
        <f t="shared" si="15"/>
        <v>0.28853170518519533</v>
      </c>
      <c r="G43" s="9">
        <f t="shared" si="16"/>
        <v>1.0537707793333606</v>
      </c>
      <c r="H43" s="9">
        <f t="shared" si="17"/>
        <v>2.2223741040266982</v>
      </c>
      <c r="I43" s="9">
        <f t="shared" si="18"/>
        <v>3.8241056886134066</v>
      </c>
      <c r="J43" s="9">
        <f t="shared" si="19"/>
        <v>3.465823623640063</v>
      </c>
      <c r="K43" s="11">
        <f t="shared" si="20"/>
        <v>0.46296296296296291</v>
      </c>
      <c r="L43" s="11">
        <f t="shared" si="21"/>
        <v>0.27173913043478259</v>
      </c>
      <c r="M43" s="11">
        <f t="shared" si="22"/>
        <v>0.29940119760479045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-0.27400633515577555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0.23277719922473891</v>
      </c>
      <c r="Q43" s="11">
        <f>2*'OddsRatio_working_3-way'!K43*'OddsRatio_working_3-way'!L43*'OddsRatio_working_3-way'!M43</f>
        <v>7.5332426933572463E-2</v>
      </c>
      <c r="R43" s="11">
        <f t="shared" si="23"/>
        <v>0</v>
      </c>
      <c r="S43" s="11">
        <f t="shared" si="24"/>
        <v>-0.84953217994906061</v>
      </c>
      <c r="T43" s="11">
        <f t="shared" si="25"/>
        <v>-0.27492950807412964</v>
      </c>
      <c r="U43" s="11">
        <f>'OddsRatio_working_3-way'!S43-'OddsRatio_working_3-way'!R43^2/3</f>
        <v>-0.84953217994906061</v>
      </c>
      <c r="V43" s="11">
        <f>'OddsRatio_working_3-way'!S43*'OddsRatio_working_3-way'!R43/3-2*'OddsRatio_working_3-way'!R43^3/27-'OddsRatio_working_3-way'!T43</f>
        <v>0.27492950807412964</v>
      </c>
      <c r="W43" s="11">
        <f>'OddsRatio_working_3-way'!V43^2+4*'OddsRatio_working_3-way'!U43^3/27</f>
        <v>-1.5245107518855466E-2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0.15069119245060275</v>
      </c>
      <c r="Y43" s="11">
        <f>IF('OddsRatio_working_3-way'!W43&gt;=0,IF('OddsRatio_working_3-way'!V43+SQRT('OddsRatio_working_3-way'!W43)&gt;0,0,PI()),ACOS('OddsRatio_working_3-way'!V43/(2*'OddsRatio_working_3-way'!X43)))</f>
        <v>0.42210595256726768</v>
      </c>
      <c r="Z43" s="11">
        <f>'OddsRatio_working_3-way'!X43^(1/3)*COS('OddsRatio_working_3-way'!Y43/3)</f>
        <v>0.5268853896666803</v>
      </c>
      <c r="AA43" s="11">
        <f>'OddsRatio_working_3-way'!X43^(1/3)*COS(('OddsRatio_working_3-way'!Y43+2*PI())/3)</f>
        <v>-0.32807151660898409</v>
      </c>
      <c r="AB43" s="11">
        <f>'OddsRatio_working_3-way'!X43^(1/3)*COS(('OddsRatio_working_3-way'!Y43+4*PI())/3)</f>
        <v>-0.19881387305769643</v>
      </c>
      <c r="AC43" s="11">
        <f>'OddsRatio_working_3-way'!X43^(1/3)*SIN('OddsRatio_working_3-way'!Y43/3)</f>
        <v>7.4626935299152763E-2</v>
      </c>
      <c r="AD43" s="11">
        <f>'OddsRatio_working_3-way'!X43^(1/3)*SIN(('OddsRatio_working_3-way'!Y43+2*PI())/3)</f>
        <v>0.41898266468463186</v>
      </c>
      <c r="AE43" s="11">
        <f>'OddsRatio_working_3-way'!X43^(1/3)*SIN(('OddsRatio_working_3-way'!Y43+4*PI())/3)</f>
        <v>-0.49360959998378445</v>
      </c>
      <c r="AF43" s="11">
        <f>-'OddsRatio_working_3-way'!U43/(3*'OddsRatio_working_3-way'!X43^(1/3))*COS(('OddsRatio_working_3-way'!Y43)/3)</f>
        <v>0.5268853896666803</v>
      </c>
      <c r="AG43" s="11">
        <f>-'OddsRatio_working_3-way'!U43/(3*'OddsRatio_working_3-way'!X43^(1/3))*COS(('OddsRatio_working_3-way'!Y43+2*PI())/3)</f>
        <v>-0.32807151660898409</v>
      </c>
      <c r="AH43" s="11">
        <f>-'OddsRatio_working_3-way'!U43/(3*'OddsRatio_working_3-way'!X43^(1/3))*COS(('OddsRatio_working_3-way'!Y43+4*PI())/3)</f>
        <v>-0.19881387305769643</v>
      </c>
      <c r="AI43" s="11">
        <f>'OddsRatio_working_3-way'!U43/(3*'OddsRatio_working_3-way'!X43^(1/3))*SIN(('OddsRatio_working_3-way'!Y43)/3)</f>
        <v>-7.4626935299152763E-2</v>
      </c>
      <c r="AJ43" s="11">
        <f>'OddsRatio_working_3-way'!U43/(3*'OddsRatio_working_3-way'!X43^(1/3))*SIN(('OddsRatio_working_3-way'!Y43+2*PI())/3)</f>
        <v>-0.41898266468463186</v>
      </c>
      <c r="AK43" s="11">
        <f>'OddsRatio_working_3-way'!U43/(3*'OddsRatio_working_3-way'!X43^(1/3))*SIN(('OddsRatio_working_3-way'!Y43+4*PI())/3)</f>
        <v>0.49360959998378445</v>
      </c>
      <c r="AL43" s="11">
        <f>'OddsRatio_working_3-way'!Z43+'OddsRatio_working_3-way'!AF43</f>
        <v>1.0537707793333606</v>
      </c>
      <c r="AM43" s="11">
        <f>'OddsRatio_working_3-way'!AA43+'OddsRatio_working_3-way'!AG43</f>
        <v>-0.65614303321796819</v>
      </c>
      <c r="AN43" s="11">
        <f>'OddsRatio_working_3-way'!AB43+'OddsRatio_working_3-way'!AH43</f>
        <v>-0.39762774611539287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1.0537707793333606</v>
      </c>
      <c r="AS43" s="11">
        <f>IF(('OddsRatio_working_3-way'!X43=0),IF(Q43&gt;0,-Q43^(1/3),(-Q43)^(1/3)),'OddsRatio_working_3-way'!AM43-'OddsRatio_working_3-way'!R43/3)</f>
        <v>-0.65614303321796819</v>
      </c>
      <c r="AT43" s="11">
        <f>IF(('OddsRatio_working_3-way'!X43=0),IF(Q43&gt;0,-Q43^(1/3),(-Q43)^(1/3)),'OddsRatio_working_3-way'!AN43-'OddsRatio_working_3-way'!R43/3)</f>
        <v>-0.39762774611539287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2.52</v>
      </c>
      <c r="B44" s="4">
        <f>IF('True_Odds_Calculator_3-way'!B43="","",'True_Odds_Calculator_3-way'!B43)</f>
        <v>3.33</v>
      </c>
      <c r="C44" s="4">
        <f>IF('True_Odds_Calculator_3-way'!C43="","",'True_Odds_Calculator_3-way'!C43)</f>
        <v>2.76</v>
      </c>
      <c r="D44" s="9">
        <f t="shared" si="13"/>
        <v>0.3758414576624442</v>
      </c>
      <c r="E44" s="9">
        <f t="shared" si="14"/>
        <v>0.28203392697354296</v>
      </c>
      <c r="F44" s="9">
        <f t="shared" si="15"/>
        <v>0.34212461536401279</v>
      </c>
      <c r="G44" s="9">
        <f t="shared" si="16"/>
        <v>1.092563397643374</v>
      </c>
      <c r="H44" s="9">
        <f t="shared" si="17"/>
        <v>2.6606963644179285</v>
      </c>
      <c r="I44" s="9">
        <f t="shared" si="18"/>
        <v>3.5456727165090602</v>
      </c>
      <c r="J44" s="9">
        <f t="shared" si="19"/>
        <v>2.9229115798523377</v>
      </c>
      <c r="K44" s="11">
        <f t="shared" si="20"/>
        <v>0.3968253968253968</v>
      </c>
      <c r="L44" s="11">
        <f t="shared" si="21"/>
        <v>0.3003003003003003</v>
      </c>
      <c r="M44" s="11">
        <f t="shared" si="22"/>
        <v>0.3623188405797102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-0.26912765077016276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0.24221944511799587</v>
      </c>
      <c r="Q44" s="11">
        <f>2*'OddsRatio_working_3-way'!K44*'OddsRatio_working_3-way'!L44*'OddsRatio_working_3-way'!M44</f>
        <v>8.6352743357574285E-2</v>
      </c>
      <c r="R44" s="11">
        <f t="shared" si="23"/>
        <v>0</v>
      </c>
      <c r="S44" s="11">
        <f t="shared" si="24"/>
        <v>-0.9000169414953697</v>
      </c>
      <c r="T44" s="11">
        <f t="shared" si="25"/>
        <v>-0.32086165472205691</v>
      </c>
      <c r="U44" s="11">
        <f>'OddsRatio_working_3-way'!S44-'OddsRatio_working_3-way'!R44^2/3</f>
        <v>-0.9000169414953697</v>
      </c>
      <c r="V44" s="11">
        <f>'OddsRatio_working_3-way'!S44*'OddsRatio_working_3-way'!R44/3-2*'OddsRatio_working_3-way'!R44^3/27-'OddsRatio_working_3-way'!T44</f>
        <v>0.32086165472205691</v>
      </c>
      <c r="W44" s="11">
        <f>'OddsRatio_working_3-way'!V44^2+4*'OddsRatio_working_3-way'!U44^3/27</f>
        <v>-5.0538975821630555E-3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0.16432140689296962</v>
      </c>
      <c r="Y44" s="11">
        <f>IF('OddsRatio_working_3-way'!W44&gt;=0,IF('OddsRatio_working_3-way'!V44+SQRT('OddsRatio_working_3-way'!W44)&gt;0,0,PI()),ACOS('OddsRatio_working_3-way'!V44/(2*'OddsRatio_working_3-way'!X44)))</f>
        <v>0.21803976468582453</v>
      </c>
      <c r="Z44" s="11">
        <f>'OddsRatio_working_3-way'!X44^(1/3)*COS('OddsRatio_working_3-way'!Y44/3)</f>
        <v>0.54628169882168698</v>
      </c>
      <c r="AA44" s="11">
        <f>'OddsRatio_working_3-way'!X44^(1/3)*COS(('OddsRatio_working_3-way'!Y44+2*PI())/3)</f>
        <v>-0.3075859437380658</v>
      </c>
      <c r="AB44" s="11">
        <f>'OddsRatio_working_3-way'!X44^(1/3)*COS(('OddsRatio_working_3-way'!Y44+4*PI())/3)</f>
        <v>-0.23869575508362104</v>
      </c>
      <c r="AC44" s="11">
        <f>'OddsRatio_working_3-way'!X44^(1/3)*SIN('OddsRatio_working_3-way'!Y44/3)</f>
        <v>3.9773768964167698E-2</v>
      </c>
      <c r="AD44" s="11">
        <f>'OddsRatio_working_3-way'!X44^(1/3)*SIN(('OddsRatio_working_3-way'!Y44+2*PI())/3)</f>
        <v>0.45320694432001668</v>
      </c>
      <c r="AE44" s="11">
        <f>'OddsRatio_working_3-way'!X44^(1/3)*SIN(('OddsRatio_working_3-way'!Y44+4*PI())/3)</f>
        <v>-0.49298071328418447</v>
      </c>
      <c r="AF44" s="11">
        <f>-'OddsRatio_working_3-way'!U44/(3*'OddsRatio_working_3-way'!X44^(1/3))*COS(('OddsRatio_working_3-way'!Y44)/3)</f>
        <v>0.54628169882168687</v>
      </c>
      <c r="AG44" s="11">
        <f>-'OddsRatio_working_3-way'!U44/(3*'OddsRatio_working_3-way'!X44^(1/3))*COS(('OddsRatio_working_3-way'!Y44+2*PI())/3)</f>
        <v>-0.30758594373806575</v>
      </c>
      <c r="AH44" s="11">
        <f>-'OddsRatio_working_3-way'!U44/(3*'OddsRatio_working_3-way'!X44^(1/3))*COS(('OddsRatio_working_3-way'!Y44+4*PI())/3)</f>
        <v>-0.23869575508362101</v>
      </c>
      <c r="AI44" s="11">
        <f>'OddsRatio_working_3-way'!U44/(3*'OddsRatio_working_3-way'!X44^(1/3))*SIN(('OddsRatio_working_3-way'!Y44)/3)</f>
        <v>-3.9773768964167691E-2</v>
      </c>
      <c r="AJ44" s="11">
        <f>'OddsRatio_working_3-way'!U44/(3*'OddsRatio_working_3-way'!X44^(1/3))*SIN(('OddsRatio_working_3-way'!Y44+2*PI())/3)</f>
        <v>-0.45320694432001657</v>
      </c>
      <c r="AK44" s="11">
        <f>'OddsRatio_working_3-way'!U44/(3*'OddsRatio_working_3-way'!X44^(1/3))*SIN(('OddsRatio_working_3-way'!Y44+4*PI())/3)</f>
        <v>0.49298071328418436</v>
      </c>
      <c r="AL44" s="11">
        <f>'OddsRatio_working_3-way'!Z44+'OddsRatio_working_3-way'!AF44</f>
        <v>1.092563397643374</v>
      </c>
      <c r="AM44" s="11">
        <f>'OddsRatio_working_3-way'!AA44+'OddsRatio_working_3-way'!AG44</f>
        <v>-0.61517188747613161</v>
      </c>
      <c r="AN44" s="11">
        <f>'OddsRatio_working_3-way'!AB44+'OddsRatio_working_3-way'!AH44</f>
        <v>-0.47739151016724202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1.092563397643374</v>
      </c>
      <c r="AS44" s="11">
        <f>IF(('OddsRatio_working_3-way'!X44=0),IF(Q44&gt;0,-Q44^(1/3),(-Q44)^(1/3)),'OddsRatio_working_3-way'!AM44-'OddsRatio_working_3-way'!R44/3)</f>
        <v>-0.61517188747613161</v>
      </c>
      <c r="AT44" s="11">
        <f>IF(('OddsRatio_working_3-way'!X44=0),IF(Q44&gt;0,-Q44^(1/3),(-Q44)^(1/3)),'OddsRatio_working_3-way'!AN44-'OddsRatio_working_3-way'!R44/3)</f>
        <v>-0.47739151016724202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2.71</v>
      </c>
      <c r="B45" s="4">
        <f>IF('True_Odds_Calculator_3-way'!B44="","",'True_Odds_Calculator_3-way'!B44)</f>
        <v>3.71</v>
      </c>
      <c r="C45" s="4">
        <f>IF('True_Odds_Calculator_3-way'!C44="","",'True_Odds_Calculator_3-way'!C44)</f>
        <v>2.5299999999999998</v>
      </c>
      <c r="D45" s="9">
        <f t="shared" si="13"/>
        <v>0.357223020976217</v>
      </c>
      <c r="E45" s="9">
        <f t="shared" si="14"/>
        <v>0.25962994848869447</v>
      </c>
      <c r="F45" s="9">
        <f t="shared" si="15"/>
        <v>0.38314703053508842</v>
      </c>
      <c r="G45" s="9">
        <f t="shared" si="16"/>
        <v>1.0522641266570911</v>
      </c>
      <c r="H45" s="9">
        <f t="shared" si="17"/>
        <v>2.799371656583626</v>
      </c>
      <c r="I45" s="9">
        <f t="shared" si="18"/>
        <v>3.851635783240718</v>
      </c>
      <c r="J45" s="9">
        <f t="shared" si="19"/>
        <v>2.6099641137853489</v>
      </c>
      <c r="K45" s="11">
        <f t="shared" si="20"/>
        <v>0.36900369003690037</v>
      </c>
      <c r="L45" s="11">
        <f t="shared" si="21"/>
        <v>0.26954177897574122</v>
      </c>
      <c r="M45" s="11">
        <f t="shared" si="22"/>
        <v>0.39525691699604748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-0.27873603017163295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0.23391239953118453</v>
      </c>
      <c r="Q45" s="11">
        <f>2*'OddsRatio_working_3-way'!K45*'OddsRatio_working_3-way'!L45*'OddsRatio_working_3-way'!M45</f>
        <v>7.8626016649137653E-2</v>
      </c>
      <c r="R45" s="11">
        <f t="shared" si="23"/>
        <v>0</v>
      </c>
      <c r="S45" s="11">
        <f t="shared" si="24"/>
        <v>-0.83918967844649262</v>
      </c>
      <c r="T45" s="11">
        <f t="shared" si="25"/>
        <v>-0.28208056418369498</v>
      </c>
      <c r="U45" s="11">
        <f>'OddsRatio_working_3-way'!S45-'OddsRatio_working_3-way'!R45^2/3</f>
        <v>-0.83918967844649262</v>
      </c>
      <c r="V45" s="11">
        <f>'OddsRatio_working_3-way'!S45*'OddsRatio_working_3-way'!R45/3-2*'OddsRatio_working_3-way'!R45^3/27-'OddsRatio_working_3-way'!T45</f>
        <v>0.28208056418369498</v>
      </c>
      <c r="W45" s="11">
        <f>'OddsRatio_working_3-way'!V45^2+4*'OddsRatio_working_3-way'!U45^3/27</f>
        <v>-7.984683530316769E-3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0.14794773420072072</v>
      </c>
      <c r="Y45" s="11">
        <f>IF('OddsRatio_working_3-way'!W45&gt;=0,IF('OddsRatio_working_3-way'!V45+SQRT('OddsRatio_working_3-way'!W45)&gt;0,0,PI()),ACOS('OddsRatio_working_3-way'!V45/(2*'OddsRatio_working_3-way'!X45)))</f>
        <v>0.30677795200404856</v>
      </c>
      <c r="Z45" s="11">
        <f>'OddsRatio_working_3-way'!X45^(1/3)*COS('OddsRatio_working_3-way'!Y45/3)</f>
        <v>0.52613206332854556</v>
      </c>
      <c r="AA45" s="11">
        <f>'OddsRatio_working_3-way'!X45^(1/3)*COS(('OddsRatio_working_3-way'!Y45+2*PI())/3)</f>
        <v>-0.30982294093828905</v>
      </c>
      <c r="AB45" s="11">
        <f>'OddsRatio_working_3-way'!X45^(1/3)*COS(('OddsRatio_working_3-way'!Y45+4*PI())/3)</f>
        <v>-0.21630912239025668</v>
      </c>
      <c r="AC45" s="11">
        <f>'OddsRatio_working_3-way'!X45^(1/3)*SIN('OddsRatio_working_3-way'!Y45/3)</f>
        <v>5.3990228311656355E-2</v>
      </c>
      <c r="AD45" s="11">
        <f>'OddsRatio_working_3-way'!X45^(1/3)*SIN(('OddsRatio_working_3-way'!Y45+2*PI())/3)</f>
        <v>0.42864861843221536</v>
      </c>
      <c r="AE45" s="11">
        <f>'OddsRatio_working_3-way'!X45^(1/3)*SIN(('OddsRatio_working_3-way'!Y45+4*PI())/3)</f>
        <v>-0.48263884674387164</v>
      </c>
      <c r="AF45" s="11">
        <f>-'OddsRatio_working_3-way'!U45/(3*'OddsRatio_working_3-way'!X45^(1/3))*COS(('OddsRatio_working_3-way'!Y45)/3)</f>
        <v>0.52613206332854567</v>
      </c>
      <c r="AG45" s="11">
        <f>-'OddsRatio_working_3-way'!U45/(3*'OddsRatio_working_3-way'!X45^(1/3))*COS(('OddsRatio_working_3-way'!Y45+2*PI())/3)</f>
        <v>-0.3098229409382891</v>
      </c>
      <c r="AH45" s="11">
        <f>-'OddsRatio_working_3-way'!U45/(3*'OddsRatio_working_3-way'!X45^(1/3))*COS(('OddsRatio_working_3-way'!Y45+4*PI())/3)</f>
        <v>-0.21630912239025674</v>
      </c>
      <c r="AI45" s="11">
        <f>'OddsRatio_working_3-way'!U45/(3*'OddsRatio_working_3-way'!X45^(1/3))*SIN(('OddsRatio_working_3-way'!Y45)/3)</f>
        <v>-5.3990228311656369E-2</v>
      </c>
      <c r="AJ45" s="11">
        <f>'OddsRatio_working_3-way'!U45/(3*'OddsRatio_working_3-way'!X45^(1/3))*SIN(('OddsRatio_working_3-way'!Y45+2*PI())/3)</f>
        <v>-0.42864861843221541</v>
      </c>
      <c r="AK45" s="11">
        <f>'OddsRatio_working_3-way'!U45/(3*'OddsRatio_working_3-way'!X45^(1/3))*SIN(('OddsRatio_working_3-way'!Y45+4*PI())/3)</f>
        <v>0.48263884674387175</v>
      </c>
      <c r="AL45" s="11">
        <f>'OddsRatio_working_3-way'!Z45+'OddsRatio_working_3-way'!AF45</f>
        <v>1.0522641266570911</v>
      </c>
      <c r="AM45" s="11">
        <f>'OddsRatio_working_3-way'!AA45+'OddsRatio_working_3-way'!AG45</f>
        <v>-0.61964588187657821</v>
      </c>
      <c r="AN45" s="11">
        <f>'OddsRatio_working_3-way'!AB45+'OddsRatio_working_3-way'!AH45</f>
        <v>-0.43261824478051342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1.0522641266570911</v>
      </c>
      <c r="AS45" s="11">
        <f>IF(('OddsRatio_working_3-way'!X45=0),IF(Q45&gt;0,-Q45^(1/3),(-Q45)^(1/3)),'OddsRatio_working_3-way'!AM45-'OddsRatio_working_3-way'!R45/3)</f>
        <v>-0.61964588187657821</v>
      </c>
      <c r="AT45" s="11">
        <f>IF(('OddsRatio_working_3-way'!X45=0),IF(Q45&gt;0,-Q45^(1/3),(-Q45)^(1/3)),'OddsRatio_working_3-way'!AN45-'OddsRatio_working_3-way'!R45/3)</f>
        <v>-0.43261824478051342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1.59</v>
      </c>
      <c r="B46" s="4">
        <f>IF('True_Odds_Calculator_3-way'!B45="","",'True_Odds_Calculator_3-way'!B45)</f>
        <v>4.2</v>
      </c>
      <c r="C46" s="4">
        <f>IF('True_Odds_Calculator_3-way'!C45="","",'True_Odds_Calculator_3-way'!C45)</f>
        <v>5.87</v>
      </c>
      <c r="D46" s="9">
        <f t="shared" si="13"/>
        <v>0.61298415565911912</v>
      </c>
      <c r="E46" s="9">
        <f t="shared" si="14"/>
        <v>0.22602217714153786</v>
      </c>
      <c r="F46" s="9">
        <f t="shared" si="15"/>
        <v>0.16099366719934338</v>
      </c>
      <c r="G46" s="9">
        <f t="shared" si="16"/>
        <v>1.0701076889981844</v>
      </c>
      <c r="H46" s="9">
        <f t="shared" si="17"/>
        <v>1.6313635365089283</v>
      </c>
      <c r="I46" s="9">
        <f t="shared" si="18"/>
        <v>4.4243446047941912</v>
      </c>
      <c r="J46" s="9">
        <f t="shared" si="19"/>
        <v>6.2114244454211587</v>
      </c>
      <c r="K46" s="11">
        <f t="shared" si="20"/>
        <v>0.62893081761006286</v>
      </c>
      <c r="L46" s="11">
        <f t="shared" si="21"/>
        <v>0.23809523809523808</v>
      </c>
      <c r="M46" s="11">
        <f t="shared" si="22"/>
        <v>0.17035775127768313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-0.23455593974060129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0.22091915634392567</v>
      </c>
      <c r="Q46" s="11">
        <f>2*'OddsRatio_working_3-way'!K46*'OddsRatio_working_3-way'!L46*'OddsRatio_working_3-way'!M46</f>
        <v>5.102059037965951E-2</v>
      </c>
      <c r="R46" s="11">
        <f t="shared" si="23"/>
        <v>0</v>
      </c>
      <c r="S46" s="11">
        <f t="shared" si="24"/>
        <v>-0.9418612744927426</v>
      </c>
      <c r="T46" s="11">
        <f t="shared" si="25"/>
        <v>-0.21751992482511379</v>
      </c>
      <c r="U46" s="11">
        <f>'OddsRatio_working_3-way'!S46-'OddsRatio_working_3-way'!R46^2/3</f>
        <v>-0.9418612744927426</v>
      </c>
      <c r="V46" s="11">
        <f>'OddsRatio_working_3-way'!S46*'OddsRatio_working_3-way'!R46/3-2*'OddsRatio_working_3-way'!R46^3/27-'OddsRatio_working_3-way'!T46</f>
        <v>0.21751992482511379</v>
      </c>
      <c r="W46" s="11">
        <f>'OddsRatio_working_3-way'!V46^2+4*'OddsRatio_working_3-way'!U46^3/27</f>
        <v>-7.6466955240369325E-2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0.17591324064456637</v>
      </c>
      <c r="Y46" s="11">
        <f>IF('OddsRatio_working_3-way'!W46&gt;=0,IF('OddsRatio_working_3-way'!V46+SQRT('OddsRatio_working_3-way'!W46)&gt;0,0,PI()),ACOS('OddsRatio_working_3-way'!V46/(2*'OddsRatio_working_3-way'!X46)))</f>
        <v>0.90427051197955788</v>
      </c>
      <c r="Z46" s="11">
        <f>'OddsRatio_working_3-way'!X46^(1/3)*COS('OddsRatio_working_3-way'!Y46/3)</f>
        <v>0.53505384449909232</v>
      </c>
      <c r="AA46" s="11">
        <f>'OddsRatio_working_3-way'!X46^(1/3)*COS(('OddsRatio_working_3-way'!Y46+2*PI())/3)</f>
        <v>-0.41158717436039582</v>
      </c>
      <c r="AB46" s="11">
        <f>'OddsRatio_working_3-way'!X46^(1/3)*COS(('OddsRatio_working_3-way'!Y46+4*PI())/3)</f>
        <v>-0.12346667013869635</v>
      </c>
      <c r="AC46" s="11">
        <f>'OddsRatio_working_3-way'!X46^(1/3)*SIN('OddsRatio_working_3-way'!Y46/3)</f>
        <v>0.1663464506714489</v>
      </c>
      <c r="AD46" s="11">
        <f>'OddsRatio_working_3-way'!X46^(1/3)*SIN(('OddsRatio_working_3-way'!Y46+2*PI())/3)</f>
        <v>0.38019699639301824</v>
      </c>
      <c r="AE46" s="11">
        <f>'OddsRatio_working_3-way'!X46^(1/3)*SIN(('OddsRatio_working_3-way'!Y46+4*PI())/3)</f>
        <v>-0.54654344706446711</v>
      </c>
      <c r="AF46" s="11">
        <f>-'OddsRatio_working_3-way'!U46/(3*'OddsRatio_working_3-way'!X46^(1/3))*COS(('OddsRatio_working_3-way'!Y46)/3)</f>
        <v>0.5350538444990921</v>
      </c>
      <c r="AG46" s="11">
        <f>-'OddsRatio_working_3-way'!U46/(3*'OddsRatio_working_3-way'!X46^(1/3))*COS(('OddsRatio_working_3-way'!Y46+2*PI())/3)</f>
        <v>-0.41158717436039566</v>
      </c>
      <c r="AH46" s="11">
        <f>-'OddsRatio_working_3-way'!U46/(3*'OddsRatio_working_3-way'!X46^(1/3))*COS(('OddsRatio_working_3-way'!Y46+4*PI())/3)</f>
        <v>-0.12346667013869629</v>
      </c>
      <c r="AI46" s="11">
        <f>'OddsRatio_working_3-way'!U46/(3*'OddsRatio_working_3-way'!X46^(1/3))*SIN(('OddsRatio_working_3-way'!Y46)/3)</f>
        <v>-0.16634645067144885</v>
      </c>
      <c r="AJ46" s="11">
        <f>'OddsRatio_working_3-way'!U46/(3*'OddsRatio_working_3-way'!X46^(1/3))*SIN(('OddsRatio_working_3-way'!Y46+2*PI())/3)</f>
        <v>-0.38019699639301807</v>
      </c>
      <c r="AK46" s="11">
        <f>'OddsRatio_working_3-way'!U46/(3*'OddsRatio_working_3-way'!X46^(1/3))*SIN(('OddsRatio_working_3-way'!Y46+4*PI())/3)</f>
        <v>0.54654344706446689</v>
      </c>
      <c r="AL46" s="11">
        <f>'OddsRatio_working_3-way'!Z46+'OddsRatio_working_3-way'!AF46</f>
        <v>1.0701076889981844</v>
      </c>
      <c r="AM46" s="11">
        <f>'OddsRatio_working_3-way'!AA46+'OddsRatio_working_3-way'!AG46</f>
        <v>-0.82317434872079143</v>
      </c>
      <c r="AN46" s="11">
        <f>'OddsRatio_working_3-way'!AB46+'OddsRatio_working_3-way'!AH46</f>
        <v>-0.24693334027739264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1.0701076889981844</v>
      </c>
      <c r="AS46" s="11">
        <f>IF(('OddsRatio_working_3-way'!X46=0),IF(Q46&gt;0,-Q46^(1/3),(-Q46)^(1/3)),'OddsRatio_working_3-way'!AM46-'OddsRatio_working_3-way'!R46/3)</f>
        <v>-0.82317434872079143</v>
      </c>
      <c r="AT46" s="11">
        <f>IF(('OddsRatio_working_3-way'!X46=0),IF(Q46&gt;0,-Q46^(1/3),(-Q46)^(1/3)),'OddsRatio_working_3-way'!AN46-'OddsRatio_working_3-way'!R46/3)</f>
        <v>-0.24693334027739264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2.96</v>
      </c>
      <c r="B47" s="4">
        <f>IF('True_Odds_Calculator_3-way'!B46="","",'True_Odds_Calculator_3-way'!B46)</f>
        <v>3.74</v>
      </c>
      <c r="C47" s="4">
        <f>IF('True_Odds_Calculator_3-way'!C46="","",'True_Odds_Calculator_3-way'!C46)</f>
        <v>2.34</v>
      </c>
      <c r="D47" s="9">
        <f t="shared" si="13"/>
        <v>0.32687744867523544</v>
      </c>
      <c r="E47" s="9">
        <f t="shared" si="14"/>
        <v>0.25781514034367287</v>
      </c>
      <c r="F47" s="9">
        <f t="shared" si="15"/>
        <v>0.41530741098109186</v>
      </c>
      <c r="G47" s="9">
        <f t="shared" si="16"/>
        <v>1.0506380128599506</v>
      </c>
      <c r="H47" s="9">
        <f t="shared" si="17"/>
        <v>3.0592505052055032</v>
      </c>
      <c r="I47" s="9">
        <f t="shared" si="18"/>
        <v>3.8787481552362655</v>
      </c>
      <c r="J47" s="9">
        <f t="shared" si="19"/>
        <v>2.4078549372323339</v>
      </c>
      <c r="K47" s="11">
        <f t="shared" si="20"/>
        <v>0.33783783783783783</v>
      </c>
      <c r="L47" s="11">
        <f t="shared" si="21"/>
        <v>0.26737967914438499</v>
      </c>
      <c r="M47" s="11">
        <f t="shared" si="22"/>
        <v>0.42735042735042739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-0.27780001309413094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0.23316199786788017</v>
      </c>
      <c r="Q47" s="11">
        <f>2*'OddsRatio_working_3-way'!K47*'OddsRatio_working_3-way'!L47*'OddsRatio_working_3-way'!M47</f>
        <v>7.7205959558900722E-2</v>
      </c>
      <c r="R47" s="11">
        <f t="shared" si="23"/>
        <v>0</v>
      </c>
      <c r="S47" s="11">
        <f t="shared" si="24"/>
        <v>-0.83931600747936097</v>
      </c>
      <c r="T47" s="11">
        <f t="shared" si="25"/>
        <v>-0.27791920777462287</v>
      </c>
      <c r="U47" s="11">
        <f>'OddsRatio_working_3-way'!S47-'OddsRatio_working_3-way'!R47^2/3</f>
        <v>-0.83931600747936097</v>
      </c>
      <c r="V47" s="11">
        <f>'OddsRatio_working_3-way'!S47*'OddsRatio_working_3-way'!R47/3-2*'OddsRatio_working_3-way'!R47^3/27-'OddsRatio_working_3-way'!T47</f>
        <v>0.27791920777462287</v>
      </c>
      <c r="W47" s="11">
        <f>'OddsRatio_working_3-way'!V47^2+4*'OddsRatio_working_3-way'!U47^3/27</f>
        <v>-1.0354588510465904E-2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0.14798114285318578</v>
      </c>
      <c r="Y47" s="11">
        <f>IF('OddsRatio_working_3-way'!W47&gt;=0,IF('OddsRatio_working_3-way'!V47+SQRT('OddsRatio_working_3-way'!W47)&gt;0,0,PI()),ACOS('OddsRatio_working_3-way'!V47/(2*'OddsRatio_working_3-way'!X47)))</f>
        <v>0.35098097131700867</v>
      </c>
      <c r="Z47" s="11">
        <f>'OddsRatio_working_3-way'!X47^(1/3)*COS('OddsRatio_working_3-way'!Y47/3)</f>
        <v>0.52531900642997531</v>
      </c>
      <c r="AA47" s="11">
        <f>'OddsRatio_working_3-way'!X47^(1/3)*COS(('OddsRatio_working_3-way'!Y47+2*PI())/3)</f>
        <v>-0.31612872784381441</v>
      </c>
      <c r="AB47" s="11">
        <f>'OddsRatio_working_3-way'!X47^(1/3)*COS(('OddsRatio_working_3-way'!Y47+4*PI())/3)</f>
        <v>-0.20919027858616085</v>
      </c>
      <c r="AC47" s="11">
        <f>'OddsRatio_working_3-way'!X47^(1/3)*SIN('OddsRatio_working_3-way'!Y47/3)</f>
        <v>6.1740942465627335E-2</v>
      </c>
      <c r="AD47" s="11">
        <f>'OddsRatio_working_3-way'!X47^(1/3)*SIN(('OddsRatio_working_3-way'!Y47+2*PI())/3)</f>
        <v>0.42406913342634583</v>
      </c>
      <c r="AE47" s="11">
        <f>'OddsRatio_working_3-way'!X47^(1/3)*SIN(('OddsRatio_working_3-way'!Y47+4*PI())/3)</f>
        <v>-0.48581007589197323</v>
      </c>
      <c r="AF47" s="11">
        <f>-'OddsRatio_working_3-way'!U47/(3*'OddsRatio_working_3-way'!X47^(1/3))*COS(('OddsRatio_working_3-way'!Y47)/3)</f>
        <v>0.5253190064299752</v>
      </c>
      <c r="AG47" s="11">
        <f>-'OddsRatio_working_3-way'!U47/(3*'OddsRatio_working_3-way'!X47^(1/3))*COS(('OddsRatio_working_3-way'!Y47+2*PI())/3)</f>
        <v>-0.31612872784381429</v>
      </c>
      <c r="AH47" s="11">
        <f>-'OddsRatio_working_3-way'!U47/(3*'OddsRatio_working_3-way'!X47^(1/3))*COS(('OddsRatio_working_3-way'!Y47+4*PI())/3)</f>
        <v>-0.20919027858616079</v>
      </c>
      <c r="AI47" s="11">
        <f>'OddsRatio_working_3-way'!U47/(3*'OddsRatio_working_3-way'!X47^(1/3))*SIN(('OddsRatio_working_3-way'!Y47)/3)</f>
        <v>-6.1740942465627328E-2</v>
      </c>
      <c r="AJ47" s="11">
        <f>'OddsRatio_working_3-way'!U47/(3*'OddsRatio_working_3-way'!X47^(1/3))*SIN(('OddsRatio_working_3-way'!Y47+2*PI())/3)</f>
        <v>-0.42406913342634572</v>
      </c>
      <c r="AK47" s="11">
        <f>'OddsRatio_working_3-way'!U47/(3*'OddsRatio_working_3-way'!X47^(1/3))*SIN(('OddsRatio_working_3-way'!Y47+4*PI())/3)</f>
        <v>0.48581007589197311</v>
      </c>
      <c r="AL47" s="11">
        <f>'OddsRatio_working_3-way'!Z47+'OddsRatio_working_3-way'!AF47</f>
        <v>1.0506380128599506</v>
      </c>
      <c r="AM47" s="11">
        <f>'OddsRatio_working_3-way'!AA47+'OddsRatio_working_3-way'!AG47</f>
        <v>-0.6322574556876287</v>
      </c>
      <c r="AN47" s="11">
        <f>'OddsRatio_working_3-way'!AB47+'OddsRatio_working_3-way'!AH47</f>
        <v>-0.41838055717232164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1.0506380128599506</v>
      </c>
      <c r="AS47" s="11">
        <f>IF(('OddsRatio_working_3-way'!X47=0),IF(Q47&gt;0,-Q47^(1/3),(-Q47)^(1/3)),'OddsRatio_working_3-way'!AM47-'OddsRatio_working_3-way'!R47/3)</f>
        <v>-0.6322574556876287</v>
      </c>
      <c r="AT47" s="11">
        <f>IF(('OddsRatio_working_3-way'!X47=0),IF(Q47&gt;0,-Q47^(1/3),(-Q47)^(1/3)),'OddsRatio_working_3-way'!AN47-'OddsRatio_working_3-way'!R47/3)</f>
        <v>-0.41838055717232164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2.19</v>
      </c>
      <c r="B48" s="4">
        <f>IF('True_Odds_Calculator_3-way'!B47="","",'True_Odds_Calculator_3-way'!B47)</f>
        <v>4</v>
      </c>
      <c r="C48" s="4">
        <f>IF('True_Odds_Calculator_3-way'!C47="","",'True_Odds_Calculator_3-way'!C47)</f>
        <v>3.06</v>
      </c>
      <c r="D48" s="9">
        <f t="shared" si="13"/>
        <v>0.44390757340978154</v>
      </c>
      <c r="E48" s="9">
        <f t="shared" si="14"/>
        <v>0.2404932614544476</v>
      </c>
      <c r="F48" s="9">
        <f t="shared" si="15"/>
        <v>0.31559916513577113</v>
      </c>
      <c r="G48" s="9">
        <f t="shared" si="16"/>
        <v>1.0527068879910002</v>
      </c>
      <c r="H48" s="9">
        <f t="shared" si="17"/>
        <v>2.2527211967092899</v>
      </c>
      <c r="I48" s="9">
        <f t="shared" si="18"/>
        <v>4.1581206639730004</v>
      </c>
      <c r="J48" s="9">
        <f t="shared" si="19"/>
        <v>3.1685761892614601</v>
      </c>
      <c r="K48" s="11">
        <f t="shared" si="20"/>
        <v>0.45662100456621008</v>
      </c>
      <c r="L48" s="11">
        <f t="shared" si="21"/>
        <v>0.25</v>
      </c>
      <c r="M48" s="11">
        <f t="shared" si="22"/>
        <v>0.32679738562091504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-0.27435312024353131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0.23316023517473961</v>
      </c>
      <c r="Q48" s="11">
        <f>2*'OddsRatio_working_3-way'!K48*'OddsRatio_working_3-way'!L48*'OddsRatio_working_3-way'!M48</f>
        <v>7.4611275255916681E-2</v>
      </c>
      <c r="R48" s="11">
        <f t="shared" si="23"/>
        <v>0</v>
      </c>
      <c r="S48" s="11">
        <f t="shared" si="24"/>
        <v>-0.84985450490875925</v>
      </c>
      <c r="T48" s="11">
        <f t="shared" si="25"/>
        <v>-0.27195344157080298</v>
      </c>
      <c r="U48" s="11">
        <f>'OddsRatio_working_3-way'!S48-'OddsRatio_working_3-way'!R48^2/3</f>
        <v>-0.84985450490875925</v>
      </c>
      <c r="V48" s="11">
        <f>'OddsRatio_working_3-way'!S48*'OddsRatio_working_3-way'!R48/3-2*'OddsRatio_working_3-way'!R48^3/27-'OddsRatio_working_3-way'!T48</f>
        <v>0.27195344157080298</v>
      </c>
      <c r="W48" s="11">
        <f>'OddsRatio_working_3-way'!V48^2+4*'OddsRatio_working_3-way'!U48^3/27</f>
        <v>-1.6976095005521885E-2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0.15077696225528456</v>
      </c>
      <c r="Y48" s="11">
        <f>IF('OddsRatio_working_3-way'!W48&gt;=0,IF('OddsRatio_working_3-way'!V48+SQRT('OddsRatio_working_3-way'!W48)&gt;0,0,PI()),ACOS('OddsRatio_working_3-way'!V48/(2*'OddsRatio_working_3-way'!X48)))</f>
        <v>0.44678660566392514</v>
      </c>
      <c r="Z48" s="11">
        <f>'OddsRatio_working_3-way'!X48^(1/3)*COS('OddsRatio_working_3-way'!Y48/3)</f>
        <v>0.5263534439955001</v>
      </c>
      <c r="AA48" s="11">
        <f>'OddsRatio_working_3-way'!X48^(1/3)*COS(('OddsRatio_working_3-way'!Y48+2*PI())/3)</f>
        <v>-0.33157018091559365</v>
      </c>
      <c r="AB48" s="11">
        <f>'OddsRatio_working_3-way'!X48^(1/3)*COS(('OddsRatio_working_3-way'!Y48+4*PI())/3)</f>
        <v>-0.19478326307990662</v>
      </c>
      <c r="AC48" s="11">
        <f>'OddsRatio_working_3-way'!X48^(1/3)*SIN('OddsRatio_working_3-way'!Y48/3)</f>
        <v>7.8973963834053085E-2</v>
      </c>
      <c r="AD48" s="11">
        <f>'OddsRatio_working_3-way'!X48^(1/3)*SIN(('OddsRatio_working_3-way'!Y48+2*PI())/3)</f>
        <v>0.41634847195250629</v>
      </c>
      <c r="AE48" s="11">
        <f>'OddsRatio_working_3-way'!X48^(1/3)*SIN(('OddsRatio_working_3-way'!Y48+4*PI())/3)</f>
        <v>-0.49532243578655943</v>
      </c>
      <c r="AF48" s="11">
        <f>-'OddsRatio_working_3-way'!U48/(3*'OddsRatio_working_3-way'!X48^(1/3))*COS(('OddsRatio_working_3-way'!Y48)/3)</f>
        <v>0.5263534439955001</v>
      </c>
      <c r="AG48" s="11">
        <f>-'OddsRatio_working_3-way'!U48/(3*'OddsRatio_working_3-way'!X48^(1/3))*COS(('OddsRatio_working_3-way'!Y48+2*PI())/3)</f>
        <v>-0.33157018091559359</v>
      </c>
      <c r="AH48" s="11">
        <f>-'OddsRatio_working_3-way'!U48/(3*'OddsRatio_working_3-way'!X48^(1/3))*COS(('OddsRatio_working_3-way'!Y48+4*PI())/3)</f>
        <v>-0.19478326307990657</v>
      </c>
      <c r="AI48" s="11">
        <f>'OddsRatio_working_3-way'!U48/(3*'OddsRatio_working_3-way'!X48^(1/3))*SIN(('OddsRatio_working_3-way'!Y48)/3)</f>
        <v>-7.8973963834053071E-2</v>
      </c>
      <c r="AJ48" s="11">
        <f>'OddsRatio_working_3-way'!U48/(3*'OddsRatio_working_3-way'!X48^(1/3))*SIN(('OddsRatio_working_3-way'!Y48+2*PI())/3)</f>
        <v>-0.41634847195250624</v>
      </c>
      <c r="AK48" s="11">
        <f>'OddsRatio_working_3-way'!U48/(3*'OddsRatio_working_3-way'!X48^(1/3))*SIN(('OddsRatio_working_3-way'!Y48+4*PI())/3)</f>
        <v>0.49532243578655932</v>
      </c>
      <c r="AL48" s="11">
        <f>'OddsRatio_working_3-way'!Z48+'OddsRatio_working_3-way'!AF48</f>
        <v>1.0527068879910002</v>
      </c>
      <c r="AM48" s="11">
        <f>'OddsRatio_working_3-way'!AA48+'OddsRatio_working_3-way'!AG48</f>
        <v>-0.6631403618311873</v>
      </c>
      <c r="AN48" s="11">
        <f>'OddsRatio_working_3-way'!AB48+'OddsRatio_working_3-way'!AH48</f>
        <v>-0.38956652615981319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1.0527068879910002</v>
      </c>
      <c r="AS48" s="11">
        <f>IF(('OddsRatio_working_3-way'!X48=0),IF(Q48&gt;0,-Q48^(1/3),(-Q48)^(1/3)),'OddsRatio_working_3-way'!AM48-'OddsRatio_working_3-way'!R48/3)</f>
        <v>-0.6631403618311873</v>
      </c>
      <c r="AT48" s="11">
        <f>IF(('OddsRatio_working_3-way'!X48=0),IF(Q48&gt;0,-Q48^(1/3),(-Q48)^(1/3)),'OddsRatio_working_3-way'!AN48-'OddsRatio_working_3-way'!R48/3)</f>
        <v>-0.38956652615981319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1.99</v>
      </c>
      <c r="B49" s="4">
        <f>IF('True_Odds_Calculator_3-way'!B48="","",'True_Odds_Calculator_3-way'!B48)</f>
        <v>3.96</v>
      </c>
      <c r="C49" s="4">
        <f>IF('True_Odds_Calculator_3-way'!C48="","",'True_Odds_Calculator_3-way'!C48)</f>
        <v>3.66</v>
      </c>
      <c r="D49" s="9">
        <f t="shared" si="13"/>
        <v>0.49135499769664931</v>
      </c>
      <c r="E49" s="9">
        <f t="shared" si="14"/>
        <v>0.24419375606074584</v>
      </c>
      <c r="F49" s="9">
        <f t="shared" si="15"/>
        <v>0.26445124624260508</v>
      </c>
      <c r="G49" s="9">
        <f t="shared" si="16"/>
        <v>1.04564486576494</v>
      </c>
      <c r="H49" s="9">
        <f t="shared" si="17"/>
        <v>2.0351884171072903</v>
      </c>
      <c r="I49" s="9">
        <f t="shared" si="18"/>
        <v>4.0951088026642219</v>
      </c>
      <c r="J49" s="9">
        <f t="shared" si="19"/>
        <v>3.7814153429347406</v>
      </c>
      <c r="K49" s="11">
        <f t="shared" si="20"/>
        <v>0.50251256281407031</v>
      </c>
      <c r="L49" s="11">
        <f t="shared" si="21"/>
        <v>0.25252525252525254</v>
      </c>
      <c r="M49" s="11">
        <f t="shared" si="22"/>
        <v>0.27322404371584696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-0.27025839580415756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0.22917757080373441</v>
      </c>
      <c r="Q49" s="11">
        <f>2*'OddsRatio_working_3-way'!K49*'OddsRatio_working_3-way'!L49*'OddsRatio_working_3-way'!M49</f>
        <v>6.9342684055592851E-2</v>
      </c>
      <c r="R49" s="11">
        <f t="shared" si="23"/>
        <v>0</v>
      </c>
      <c r="S49" s="11">
        <f t="shared" si="24"/>
        <v>-0.84799426904690012</v>
      </c>
      <c r="T49" s="11">
        <f t="shared" si="25"/>
        <v>-0.25657920394762479</v>
      </c>
      <c r="U49" s="11">
        <f>'OddsRatio_working_3-way'!S49-'OddsRatio_working_3-way'!R49^2/3</f>
        <v>-0.84799426904690012</v>
      </c>
      <c r="V49" s="11">
        <f>'OddsRatio_working_3-way'!S49*'OddsRatio_working_3-way'!R49/3-2*'OddsRatio_working_3-way'!R49^3/27-'OddsRatio_working_3-way'!T49</f>
        <v>0.25657920394762479</v>
      </c>
      <c r="W49" s="11">
        <f>'OddsRatio_working_3-way'!V49^2+4*'OddsRatio_working_3-way'!U49^3/27</f>
        <v>-2.4506049676367714E-2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0.15028218255565473</v>
      </c>
      <c r="Y49" s="11">
        <f>IF('OddsRatio_working_3-way'!W49&gt;=0,IF('OddsRatio_working_3-way'!V49+SQRT('OddsRatio_working_3-way'!W49)&gt;0,0,PI()),ACOS('OddsRatio_working_3-way'!V49/(2*'OddsRatio_working_3-way'!X49)))</f>
        <v>0.54782740460611334</v>
      </c>
      <c r="Z49" s="11">
        <f>'OddsRatio_working_3-way'!X49^(1/3)*COS('OddsRatio_working_3-way'!Y49/3)</f>
        <v>0.52282243288246999</v>
      </c>
      <c r="AA49" s="11">
        <f>'OddsRatio_working_3-way'!X49^(1/3)*COS(('OddsRatio_working_3-way'!Y49+2*PI())/3)</f>
        <v>-0.34502398471179535</v>
      </c>
      <c r="AB49" s="11">
        <f>'OddsRatio_working_3-way'!X49^(1/3)*COS(('OddsRatio_working_3-way'!Y49+4*PI())/3)</f>
        <v>-0.17779844817067472</v>
      </c>
      <c r="AC49" s="11">
        <f>'OddsRatio_working_3-way'!X49^(1/3)*SIN('OddsRatio_working_3-way'!Y49/3)</f>
        <v>9.6547708537395527E-2</v>
      </c>
      <c r="AD49" s="11">
        <f>'OddsRatio_working_3-way'!X49^(1/3)*SIN(('OddsRatio_working_3-way'!Y49+2*PI())/3)</f>
        <v>0.40450365427590579</v>
      </c>
      <c r="AE49" s="11">
        <f>'OddsRatio_working_3-way'!X49^(1/3)*SIN(('OddsRatio_working_3-way'!Y49+4*PI())/3)</f>
        <v>-0.50105136281330143</v>
      </c>
      <c r="AF49" s="11">
        <f>-'OddsRatio_working_3-way'!U49/(3*'OddsRatio_working_3-way'!X49^(1/3))*COS(('OddsRatio_working_3-way'!Y49)/3)</f>
        <v>0.52282243288246999</v>
      </c>
      <c r="AG49" s="11">
        <f>-'OddsRatio_working_3-way'!U49/(3*'OddsRatio_working_3-way'!X49^(1/3))*COS(('OddsRatio_working_3-way'!Y49+2*PI())/3)</f>
        <v>-0.34502398471179535</v>
      </c>
      <c r="AH49" s="11">
        <f>-'OddsRatio_working_3-way'!U49/(3*'OddsRatio_working_3-way'!X49^(1/3))*COS(('OddsRatio_working_3-way'!Y49+4*PI())/3)</f>
        <v>-0.17779844817067472</v>
      </c>
      <c r="AI49" s="11">
        <f>'OddsRatio_working_3-way'!U49/(3*'OddsRatio_working_3-way'!X49^(1/3))*SIN(('OddsRatio_working_3-way'!Y49)/3)</f>
        <v>-9.6547708537395527E-2</v>
      </c>
      <c r="AJ49" s="11">
        <f>'OddsRatio_working_3-way'!U49/(3*'OddsRatio_working_3-way'!X49^(1/3))*SIN(('OddsRatio_working_3-way'!Y49+2*PI())/3)</f>
        <v>-0.40450365427590579</v>
      </c>
      <c r="AK49" s="11">
        <f>'OddsRatio_working_3-way'!U49/(3*'OddsRatio_working_3-way'!X49^(1/3))*SIN(('OddsRatio_working_3-way'!Y49+4*PI())/3)</f>
        <v>0.50105136281330143</v>
      </c>
      <c r="AL49" s="11">
        <f>'OddsRatio_working_3-way'!Z49+'OddsRatio_working_3-way'!AF49</f>
        <v>1.04564486576494</v>
      </c>
      <c r="AM49" s="11">
        <f>'OddsRatio_working_3-way'!AA49+'OddsRatio_working_3-way'!AG49</f>
        <v>-0.6900479694235907</v>
      </c>
      <c r="AN49" s="11">
        <f>'OddsRatio_working_3-way'!AB49+'OddsRatio_working_3-way'!AH49</f>
        <v>-0.35559689634134944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1.04564486576494</v>
      </c>
      <c r="AS49" s="11">
        <f>IF(('OddsRatio_working_3-way'!X49=0),IF(Q49&gt;0,-Q49^(1/3),(-Q49)^(1/3)),'OddsRatio_working_3-way'!AM49-'OddsRatio_working_3-way'!R49/3)</f>
        <v>-0.6900479694235907</v>
      </c>
      <c r="AT49" s="11">
        <f>IF(('OddsRatio_working_3-way'!X49=0),IF(Q49&gt;0,-Q49^(1/3),(-Q49)^(1/3)),'OddsRatio_working_3-way'!AN49-'OddsRatio_working_3-way'!R49/3)</f>
        <v>-0.35559689634134944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1.89</v>
      </c>
      <c r="B50" s="4">
        <f>IF('True_Odds_Calculator_3-way'!B49="","",'True_Odds_Calculator_3-way'!B49)</f>
        <v>3.91</v>
      </c>
      <c r="C50" s="4">
        <f>IF('True_Odds_Calculator_3-way'!C49="","",'True_Odds_Calculator_3-way'!C49)</f>
        <v>4.07</v>
      </c>
      <c r="D50" s="9">
        <f t="shared" si="13"/>
        <v>0.51681652487550633</v>
      </c>
      <c r="E50" s="9">
        <f t="shared" si="14"/>
        <v>0.24649472643726511</v>
      </c>
      <c r="F50" s="9">
        <f t="shared" si="15"/>
        <v>0.23668874868722842</v>
      </c>
      <c r="G50" s="9">
        <f t="shared" si="16"/>
        <v>1.0504748879102395</v>
      </c>
      <c r="H50" s="9">
        <f t="shared" si="17"/>
        <v>1.9349226502401129</v>
      </c>
      <c r="I50" s="9">
        <f t="shared" si="18"/>
        <v>4.0568819238187963</v>
      </c>
      <c r="J50" s="9">
        <f t="shared" si="19"/>
        <v>4.2249579058844358</v>
      </c>
      <c r="K50" s="11">
        <f t="shared" si="20"/>
        <v>0.52910052910052918</v>
      </c>
      <c r="L50" s="11">
        <f t="shared" si="21"/>
        <v>0.25575447570332482</v>
      </c>
      <c r="M50" s="11">
        <f t="shared" si="22"/>
        <v>0.24570024570024568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-0.264355530340185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0.22841455066519006</v>
      </c>
      <c r="Q50" s="11">
        <f>2*'OddsRatio_working_3-way'!K50*'OddsRatio_working_3-way'!L50*'OddsRatio_working_3-way'!M50</f>
        <v>6.6496230179094645E-2</v>
      </c>
      <c r="R50" s="11">
        <f t="shared" si="23"/>
        <v>0</v>
      </c>
      <c r="S50" s="11">
        <f t="shared" si="24"/>
        <v>-0.86404301953227758</v>
      </c>
      <c r="T50" s="11">
        <f t="shared" si="25"/>
        <v>-0.25154090816077956</v>
      </c>
      <c r="U50" s="11">
        <f>'OddsRatio_working_3-way'!S50-'OddsRatio_working_3-way'!R50^2/3</f>
        <v>-0.86404301953227758</v>
      </c>
      <c r="V50" s="11">
        <f>'OddsRatio_working_3-way'!S50*'OddsRatio_working_3-way'!R50/3-2*'OddsRatio_working_3-way'!R50^3/27-'OddsRatio_working_3-way'!T50</f>
        <v>0.25154090816077956</v>
      </c>
      <c r="W50" s="11">
        <f>'OddsRatio_working_3-way'!V50^2+4*'OddsRatio_working_3-way'!U50^3/27</f>
        <v>-3.2292933080664166E-2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0.15456856210029735</v>
      </c>
      <c r="Y50" s="11">
        <f>IF('OddsRatio_working_3-way'!W50&gt;=0,IF('OddsRatio_working_3-way'!V50+SQRT('OddsRatio_working_3-way'!W50)&gt;0,0,PI()),ACOS('OddsRatio_working_3-way'!V50/(2*'OddsRatio_working_3-way'!X50)))</f>
        <v>0.62032916102654723</v>
      </c>
      <c r="Z50" s="11">
        <f>'OddsRatio_working_3-way'!X50^(1/3)*COS('OddsRatio_working_3-way'!Y50/3)</f>
        <v>0.52523744395511973</v>
      </c>
      <c r="AA50" s="11">
        <f>'OddsRatio_working_3-way'!X50^(1/3)*COS(('OddsRatio_working_3-way'!Y50+2*PI())/3)</f>
        <v>-0.3580387171760967</v>
      </c>
      <c r="AB50" s="11">
        <f>'OddsRatio_working_3-way'!X50^(1/3)*COS(('OddsRatio_working_3-way'!Y50+4*PI())/3)</f>
        <v>-0.16719872677902306</v>
      </c>
      <c r="AC50" s="11">
        <f>'OddsRatio_working_3-way'!X50^(1/3)*SIN('OddsRatio_working_3-way'!Y50/3)</f>
        <v>0.11018151982789605</v>
      </c>
      <c r="AD50" s="11">
        <f>'OddsRatio_working_3-way'!X50^(1/3)*SIN(('OddsRatio_working_3-way'!Y50+2*PI())/3)</f>
        <v>0.39977820956999088</v>
      </c>
      <c r="AE50" s="11">
        <f>'OddsRatio_working_3-way'!X50^(1/3)*SIN(('OddsRatio_working_3-way'!Y50+4*PI())/3)</f>
        <v>-0.50995972939788703</v>
      </c>
      <c r="AF50" s="11">
        <f>-'OddsRatio_working_3-way'!U50/(3*'OddsRatio_working_3-way'!X50^(1/3))*COS(('OddsRatio_working_3-way'!Y50)/3)</f>
        <v>0.52523744395511973</v>
      </c>
      <c r="AG50" s="11">
        <f>-'OddsRatio_working_3-way'!U50/(3*'OddsRatio_working_3-way'!X50^(1/3))*COS(('OddsRatio_working_3-way'!Y50+2*PI())/3)</f>
        <v>-0.3580387171760967</v>
      </c>
      <c r="AH50" s="11">
        <f>-'OddsRatio_working_3-way'!U50/(3*'OddsRatio_working_3-way'!X50^(1/3))*COS(('OddsRatio_working_3-way'!Y50+4*PI())/3)</f>
        <v>-0.16719872677902306</v>
      </c>
      <c r="AI50" s="11">
        <f>'OddsRatio_working_3-way'!U50/(3*'OddsRatio_working_3-way'!X50^(1/3))*SIN(('OddsRatio_working_3-way'!Y50)/3)</f>
        <v>-0.11018151982789605</v>
      </c>
      <c r="AJ50" s="11">
        <f>'OddsRatio_working_3-way'!U50/(3*'OddsRatio_working_3-way'!X50^(1/3))*SIN(('OddsRatio_working_3-way'!Y50+2*PI())/3)</f>
        <v>-0.39977820956999088</v>
      </c>
      <c r="AK50" s="11">
        <f>'OddsRatio_working_3-way'!U50/(3*'OddsRatio_working_3-way'!X50^(1/3))*SIN(('OddsRatio_working_3-way'!Y50+4*PI())/3)</f>
        <v>0.50995972939788703</v>
      </c>
      <c r="AL50" s="11">
        <f>'OddsRatio_working_3-way'!Z50+'OddsRatio_working_3-way'!AF50</f>
        <v>1.0504748879102395</v>
      </c>
      <c r="AM50" s="11">
        <f>'OddsRatio_working_3-way'!AA50+'OddsRatio_working_3-way'!AG50</f>
        <v>-0.7160774343521934</v>
      </c>
      <c r="AN50" s="11">
        <f>'OddsRatio_working_3-way'!AB50+'OddsRatio_working_3-way'!AH50</f>
        <v>-0.33439745355804612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1.0504748879102395</v>
      </c>
      <c r="AS50" s="11">
        <f>IF(('OddsRatio_working_3-way'!X50=0),IF(Q50&gt;0,-Q50^(1/3),(-Q50)^(1/3)),'OddsRatio_working_3-way'!AM50-'OddsRatio_working_3-way'!R50/3)</f>
        <v>-0.7160774343521934</v>
      </c>
      <c r="AT50" s="11">
        <f>IF(('OddsRatio_working_3-way'!X50=0),IF(Q50&gt;0,-Q50^(1/3),(-Q50)^(1/3)),'OddsRatio_working_3-way'!AN50-'OddsRatio_working_3-way'!R50/3)</f>
        <v>-0.33439745355804612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2.68</v>
      </c>
      <c r="B51" s="4">
        <f>IF('True_Odds_Calculator_3-way'!B50="","",'True_Odds_Calculator_3-way'!B50)</f>
        <v>3.15</v>
      </c>
      <c r="C51" s="4">
        <f>IF('True_Odds_Calculator_3-way'!C50="","",'True_Odds_Calculator_3-way'!C50)</f>
        <v>2.92</v>
      </c>
      <c r="D51" s="9">
        <f t="shared" si="13"/>
        <v>0.36167532392173168</v>
      </c>
      <c r="E51" s="9">
        <f t="shared" si="14"/>
        <v>0.3068740799310537</v>
      </c>
      <c r="F51" s="9">
        <f t="shared" si="15"/>
        <v>0.33145059614721456</v>
      </c>
      <c r="G51" s="9">
        <f t="shared" si="16"/>
        <v>1.050542127708239</v>
      </c>
      <c r="H51" s="9">
        <f t="shared" si="17"/>
        <v>2.7649107745498416</v>
      </c>
      <c r="I51" s="9">
        <f t="shared" si="18"/>
        <v>3.258665574572714</v>
      </c>
      <c r="J51" s="9">
        <f t="shared" si="19"/>
        <v>3.0170408851998194</v>
      </c>
      <c r="K51" s="11">
        <f t="shared" si="20"/>
        <v>0.37313432835820892</v>
      </c>
      <c r="L51" s="11">
        <f t="shared" si="21"/>
        <v>0.31746031746031744</v>
      </c>
      <c r="M51" s="11">
        <f t="shared" si="22"/>
        <v>0.34246575342465752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-0.28133306072377839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0.23325966384645591</v>
      </c>
      <c r="Q51" s="11">
        <f>2*'OddsRatio_working_3-way'!K51*'OddsRatio_working_3-way'!L51*'OddsRatio_working_3-way'!M51</f>
        <v>8.1133796120506391E-2</v>
      </c>
      <c r="R51" s="11">
        <f t="shared" si="23"/>
        <v>0</v>
      </c>
      <c r="S51" s="11">
        <f t="shared" si="24"/>
        <v>-0.82912283130306375</v>
      </c>
      <c r="T51" s="11">
        <f t="shared" si="25"/>
        <v>-0.28839055001845693</v>
      </c>
      <c r="U51" s="11">
        <f>'OddsRatio_working_3-way'!S51-'OddsRatio_working_3-way'!R51^2/3</f>
        <v>-0.82912283130306375</v>
      </c>
      <c r="V51" s="11">
        <f>'OddsRatio_working_3-way'!S51*'OddsRatio_working_3-way'!R51/3-2*'OddsRatio_working_3-way'!R51^3/27-'OddsRatio_working_3-way'!T51</f>
        <v>0.28839055001845693</v>
      </c>
      <c r="W51" s="11">
        <f>'OddsRatio_working_3-way'!V51^2+4*'OddsRatio_working_3-way'!U51^3/27</f>
        <v>-1.2717900151903161E-3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0.14529358154710278</v>
      </c>
      <c r="Y51" s="11">
        <f>IF('OddsRatio_working_3-way'!W51&gt;=0,IF('OddsRatio_working_3-way'!V51+SQRT('OddsRatio_working_3-way'!W51)&gt;0,0,PI()),ACOS('OddsRatio_working_3-way'!V51/(2*'OddsRatio_working_3-way'!X51)))</f>
        <v>0.12303467456379069</v>
      </c>
      <c r="Z51" s="11">
        <f>'OddsRatio_working_3-way'!X51^(1/3)*COS('OddsRatio_working_3-way'!Y51/3)</f>
        <v>0.52527106385411959</v>
      </c>
      <c r="AA51" s="11">
        <f>'OddsRatio_working_3-way'!X51^(1/3)*COS(('OddsRatio_working_3-way'!Y51+2*PI())/3)</f>
        <v>-0.28130207777617466</v>
      </c>
      <c r="AB51" s="11">
        <f>'OddsRatio_working_3-way'!X51^(1/3)*COS(('OddsRatio_working_3-way'!Y51+4*PI())/3)</f>
        <v>-0.24396898607794479</v>
      </c>
      <c r="AC51" s="11">
        <f>'OddsRatio_working_3-way'!X51^(1/3)*SIN('OddsRatio_working_3-way'!Y51/3)</f>
        <v>2.1554270541654055E-2</v>
      </c>
      <c r="AD51" s="11">
        <f>'OddsRatio_working_3-way'!X51^(1/3)*SIN(('OddsRatio_working_3-way'!Y51+2*PI())/3)</f>
        <v>0.44412094989971856</v>
      </c>
      <c r="AE51" s="11">
        <f>'OddsRatio_working_3-way'!X51^(1/3)*SIN(('OddsRatio_working_3-way'!Y51+4*PI())/3)</f>
        <v>-0.46567522044137255</v>
      </c>
      <c r="AF51" s="11">
        <f>-'OddsRatio_working_3-way'!U51/(3*'OddsRatio_working_3-way'!X51^(1/3))*COS(('OddsRatio_working_3-way'!Y51)/3)</f>
        <v>0.52527106385411937</v>
      </c>
      <c r="AG51" s="11">
        <f>-'OddsRatio_working_3-way'!U51/(3*'OddsRatio_working_3-way'!X51^(1/3))*COS(('OddsRatio_working_3-way'!Y51+2*PI())/3)</f>
        <v>-0.28130207777617455</v>
      </c>
      <c r="AH51" s="11">
        <f>-'OddsRatio_working_3-way'!U51/(3*'OddsRatio_working_3-way'!X51^(1/3))*COS(('OddsRatio_working_3-way'!Y51+4*PI())/3)</f>
        <v>-0.24396898607794468</v>
      </c>
      <c r="AI51" s="11">
        <f>'OddsRatio_working_3-way'!U51/(3*'OddsRatio_working_3-way'!X51^(1/3))*SIN(('OddsRatio_working_3-way'!Y51)/3)</f>
        <v>-2.1554270541654045E-2</v>
      </c>
      <c r="AJ51" s="11">
        <f>'OddsRatio_working_3-way'!U51/(3*'OddsRatio_working_3-way'!X51^(1/3))*SIN(('OddsRatio_working_3-way'!Y51+2*PI())/3)</f>
        <v>-0.4441209498997184</v>
      </c>
      <c r="AK51" s="11">
        <f>'OddsRatio_working_3-way'!U51/(3*'OddsRatio_working_3-way'!X51^(1/3))*SIN(('OddsRatio_working_3-way'!Y51+4*PI())/3)</f>
        <v>0.46567522044137233</v>
      </c>
      <c r="AL51" s="11">
        <f>'OddsRatio_working_3-way'!Z51+'OddsRatio_working_3-way'!AF51</f>
        <v>1.050542127708239</v>
      </c>
      <c r="AM51" s="11">
        <f>'OddsRatio_working_3-way'!AA51+'OddsRatio_working_3-way'!AG51</f>
        <v>-0.56260415555234922</v>
      </c>
      <c r="AN51" s="11">
        <f>'OddsRatio_working_3-way'!AB51+'OddsRatio_working_3-way'!AH51</f>
        <v>-0.48793797215588947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1.050542127708239</v>
      </c>
      <c r="AS51" s="11">
        <f>IF(('OddsRatio_working_3-way'!X51=0),IF(Q51&gt;0,-Q51^(1/3),(-Q51)^(1/3)),'OddsRatio_working_3-way'!AM51-'OddsRatio_working_3-way'!R51/3)</f>
        <v>-0.56260415555234922</v>
      </c>
      <c r="AT51" s="11">
        <f>IF(('OddsRatio_working_3-way'!X51=0),IF(Q51&gt;0,-Q51^(1/3),(-Q51)^(1/3)),'OddsRatio_working_3-way'!AN51-'OddsRatio_working_3-way'!R51/3)</f>
        <v>-0.48793797215588947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2.74</v>
      </c>
      <c r="B52" s="4">
        <f>IF('True_Odds_Calculator_3-way'!B51="","",'True_Odds_Calculator_3-way'!B51)</f>
        <v>3.03</v>
      </c>
      <c r="C52" s="4">
        <f>IF('True_Odds_Calculator_3-way'!C51="","",'True_Odds_Calculator_3-way'!C51)</f>
        <v>2.87</v>
      </c>
      <c r="D52" s="9">
        <f t="shared" si="13"/>
        <v>0.3501436323879607</v>
      </c>
      <c r="E52" s="9">
        <f t="shared" si="14"/>
        <v>0.31592589045380881</v>
      </c>
      <c r="F52" s="9">
        <f t="shared" si="15"/>
        <v>0.33393047715823054</v>
      </c>
      <c r="G52" s="9">
        <f t="shared" si="16"/>
        <v>1.0666499016254669</v>
      </c>
      <c r="H52" s="9">
        <f t="shared" si="17"/>
        <v>2.8559708288283123</v>
      </c>
      <c r="I52" s="9">
        <f t="shared" si="18"/>
        <v>3.1652993002996976</v>
      </c>
      <c r="J52" s="9">
        <f t="shared" si="19"/>
        <v>2.9946353160396235</v>
      </c>
      <c r="K52" s="11">
        <f t="shared" si="20"/>
        <v>0.36496350364963503</v>
      </c>
      <c r="L52" s="11">
        <f t="shared" si="21"/>
        <v>0.33003300330033003</v>
      </c>
      <c r="M52" s="11">
        <f t="shared" si="22"/>
        <v>0.34843205574912889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-0.27721185862577713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0.23670313825553313</v>
      </c>
      <c r="Q52" s="11">
        <f>2*'OddsRatio_working_3-way'!K52*'OddsRatio_working_3-way'!L52*'OddsRatio_working_3-way'!M52</f>
        <v>8.3937283069337981E-2</v>
      </c>
      <c r="R52" s="11">
        <f t="shared" si="23"/>
        <v>0</v>
      </c>
      <c r="S52" s="11">
        <f t="shared" si="24"/>
        <v>-0.85387089653719017</v>
      </c>
      <c r="T52" s="11">
        <f t="shared" si="25"/>
        <v>-0.30279109806283339</v>
      </c>
      <c r="U52" s="11">
        <f>'OddsRatio_working_3-way'!S52-'OddsRatio_working_3-way'!R52^2/3</f>
        <v>-0.85387089653719017</v>
      </c>
      <c r="V52" s="11">
        <f>'OddsRatio_working_3-way'!S52*'OddsRatio_working_3-way'!R52/3-2*'OddsRatio_working_3-way'!R52^3/27-'OddsRatio_working_3-way'!T52</f>
        <v>0.30279109806283339</v>
      </c>
      <c r="W52" s="11">
        <f>'OddsRatio_working_3-way'!V52^2+4*'OddsRatio_working_3-way'!U52^3/27</f>
        <v>-5.4768945794188284E-4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0.15184707646513831</v>
      </c>
      <c r="Y52" s="11">
        <f>IF('OddsRatio_working_3-way'!W52&gt;=0,IF('OddsRatio_working_3-way'!V52+SQRT('OddsRatio_working_3-way'!W52)&gt;0,0,PI()),ACOS('OddsRatio_working_3-way'!V52/(2*'OddsRatio_working_3-way'!X52)))</f>
        <v>7.7136783816153853E-2</v>
      </c>
      <c r="Z52" s="11">
        <f>'OddsRatio_working_3-way'!X52^(1/3)*COS('OddsRatio_working_3-way'!Y52/3)</f>
        <v>0.53332495081273346</v>
      </c>
      <c r="AA52" s="11">
        <f>'OddsRatio_working_3-way'!X52^(1/3)*COS(('OddsRatio_working_3-way'!Y52+2*PI())/3)</f>
        <v>-0.27854089132533821</v>
      </c>
      <c r="AB52" s="11">
        <f>'OddsRatio_working_3-way'!X52^(1/3)*COS(('OddsRatio_working_3-way'!Y52+4*PI())/3)</f>
        <v>-0.25478405948739546</v>
      </c>
      <c r="AC52" s="11">
        <f>'OddsRatio_working_3-way'!X52^(1/3)*SIN('OddsRatio_working_3-way'!Y52/3)</f>
        <v>1.3716013256728974E-2</v>
      </c>
      <c r="AD52" s="11">
        <f>'OddsRatio_working_3-way'!X52^(1/3)*SIN(('OddsRatio_working_3-way'!Y52+2*PI())/3)</f>
        <v>0.45501494924754898</v>
      </c>
      <c r="AE52" s="11">
        <f>'OddsRatio_working_3-way'!X52^(1/3)*SIN(('OddsRatio_working_3-way'!Y52+4*PI())/3)</f>
        <v>-0.46873096250427781</v>
      </c>
      <c r="AF52" s="11">
        <f>-'OddsRatio_working_3-way'!U52/(3*'OddsRatio_working_3-way'!X52^(1/3))*COS(('OddsRatio_working_3-way'!Y52)/3)</f>
        <v>0.53332495081273346</v>
      </c>
      <c r="AG52" s="11">
        <f>-'OddsRatio_working_3-way'!U52/(3*'OddsRatio_working_3-way'!X52^(1/3))*COS(('OddsRatio_working_3-way'!Y52+2*PI())/3)</f>
        <v>-0.27854089132533821</v>
      </c>
      <c r="AH52" s="11">
        <f>-'OddsRatio_working_3-way'!U52/(3*'OddsRatio_working_3-way'!X52^(1/3))*COS(('OddsRatio_working_3-way'!Y52+4*PI())/3)</f>
        <v>-0.25478405948739546</v>
      </c>
      <c r="AI52" s="11">
        <f>'OddsRatio_working_3-way'!U52/(3*'OddsRatio_working_3-way'!X52^(1/3))*SIN(('OddsRatio_working_3-way'!Y52)/3)</f>
        <v>-1.3716013256728974E-2</v>
      </c>
      <c r="AJ52" s="11">
        <f>'OddsRatio_working_3-way'!U52/(3*'OddsRatio_working_3-way'!X52^(1/3))*SIN(('OddsRatio_working_3-way'!Y52+2*PI())/3)</f>
        <v>-0.45501494924754898</v>
      </c>
      <c r="AK52" s="11">
        <f>'OddsRatio_working_3-way'!U52/(3*'OddsRatio_working_3-way'!X52^(1/3))*SIN(('OddsRatio_working_3-way'!Y52+4*PI())/3)</f>
        <v>0.46873096250427781</v>
      </c>
      <c r="AL52" s="11">
        <f>'OddsRatio_working_3-way'!Z52+'OddsRatio_working_3-way'!AF52</f>
        <v>1.0666499016254669</v>
      </c>
      <c r="AM52" s="11">
        <f>'OddsRatio_working_3-way'!AA52+'OddsRatio_working_3-way'!AG52</f>
        <v>-0.55708178265067643</v>
      </c>
      <c r="AN52" s="11">
        <f>'OddsRatio_working_3-way'!AB52+'OddsRatio_working_3-way'!AH52</f>
        <v>-0.50956811897479093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1.0666499016254669</v>
      </c>
      <c r="AS52" s="11">
        <f>IF(('OddsRatio_working_3-way'!X52=0),IF(Q52&gt;0,-Q52^(1/3),(-Q52)^(1/3)),'OddsRatio_working_3-way'!AM52-'OddsRatio_working_3-way'!R52/3)</f>
        <v>-0.55708178265067643</v>
      </c>
      <c r="AT52" s="11">
        <f>IF(('OddsRatio_working_3-way'!X52=0),IF(Q52&gt;0,-Q52^(1/3),(-Q52)^(1/3)),'OddsRatio_working_3-way'!AN52-'OddsRatio_working_3-way'!R52/3)</f>
        <v>-0.50956811897479093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3.15</v>
      </c>
      <c r="B53" s="4">
        <f>IF('True_Odds_Calculator_3-way'!B52="","",'True_Odds_Calculator_3-way'!B52)</f>
        <v>3.09</v>
      </c>
      <c r="C53" s="4">
        <f>IF('True_Odds_Calculator_3-way'!C52="","",'True_Odds_Calculator_3-way'!C52)</f>
        <v>2.4900000000000002</v>
      </c>
      <c r="D53" s="9">
        <f t="shared" si="13"/>
        <v>0.30380178341077324</v>
      </c>
      <c r="E53" s="9">
        <f t="shared" si="14"/>
        <v>0.30982123431661607</v>
      </c>
      <c r="F53" s="9">
        <f t="shared" si="15"/>
        <v>0.38637698227261064</v>
      </c>
      <c r="G53" s="9">
        <f t="shared" si="16"/>
        <v>1.0658697271607469</v>
      </c>
      <c r="H53" s="9">
        <f t="shared" si="17"/>
        <v>3.2916199133956057</v>
      </c>
      <c r="I53" s="9">
        <f t="shared" si="18"/>
        <v>3.2276677297659608</v>
      </c>
      <c r="J53" s="9">
        <f t="shared" si="19"/>
        <v>2.588145893469513</v>
      </c>
      <c r="K53" s="11">
        <f t="shared" si="20"/>
        <v>0.31746031746031744</v>
      </c>
      <c r="L53" s="11">
        <f t="shared" si="21"/>
        <v>0.3236245954692557</v>
      </c>
      <c r="M53" s="11">
        <f t="shared" si="22"/>
        <v>0.40160642570281119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-0.27625022100009422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0.23642110435887487</v>
      </c>
      <c r="Q53" s="11">
        <f>2*'OddsRatio_working_3-way'!K53*'OddsRatio_working_3-way'!L53*'OddsRatio_working_3-way'!M53</f>
        <v>8.2520455273603785E-2</v>
      </c>
      <c r="R53" s="11">
        <f t="shared" si="23"/>
        <v>0</v>
      </c>
      <c r="S53" s="11">
        <f t="shared" si="24"/>
        <v>-0.85582231754592597</v>
      </c>
      <c r="T53" s="11">
        <f t="shared" si="25"/>
        <v>-0.29871634120276647</v>
      </c>
      <c r="U53" s="11">
        <f>'OddsRatio_working_3-way'!S53-'OddsRatio_working_3-way'!R53^2/3</f>
        <v>-0.85582231754592597</v>
      </c>
      <c r="V53" s="11">
        <f>'OddsRatio_working_3-way'!S53*'OddsRatio_working_3-way'!R53/3-2*'OddsRatio_working_3-way'!R53^3/27-'OddsRatio_working_3-way'!T53</f>
        <v>0.29871634120276647</v>
      </c>
      <c r="W53" s="11">
        <f>'OddsRatio_working_3-way'!V53^2+4*'OddsRatio_working_3-way'!U53^3/27</f>
        <v>-3.632475509818045E-3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0.15236791657972623</v>
      </c>
      <c r="Y53" s="11">
        <f>IF('OddsRatio_working_3-way'!W53&gt;=0,IF('OddsRatio_working_3-way'!V53+SQRT('OddsRatio_working_3-way'!W53)&gt;0,0,PI()),ACOS('OddsRatio_working_3-way'!V53/(2*'OddsRatio_working_3-way'!X53)))</f>
        <v>0.19909055074465254</v>
      </c>
      <c r="Z53" s="11">
        <f>'OddsRatio_working_3-way'!X53^(1/3)*COS('OddsRatio_working_3-way'!Y53/3)</f>
        <v>0.53293486358037345</v>
      </c>
      <c r="AA53" s="11">
        <f>'OddsRatio_working_3-way'!X53^(1/3)*COS(('OddsRatio_working_3-way'!Y53+2*PI())/3)</f>
        <v>-0.29714157027699745</v>
      </c>
      <c r="AB53" s="11">
        <f>'OddsRatio_working_3-way'!X53^(1/3)*COS(('OddsRatio_working_3-way'!Y53+4*PI())/3)</f>
        <v>-0.23579329330337573</v>
      </c>
      <c r="AC53" s="11">
        <f>'OddsRatio_working_3-way'!X53^(1/3)*SIN('OddsRatio_working_3-way'!Y53/3)</f>
        <v>3.5419444225040141E-2</v>
      </c>
      <c r="AD53" s="11">
        <f>'OddsRatio_working_3-way'!X53^(1/3)*SIN(('OddsRatio_working_3-way'!Y53+2*PI())/3)</f>
        <v>0.44382540831047768</v>
      </c>
      <c r="AE53" s="11">
        <f>'OddsRatio_working_3-way'!X53^(1/3)*SIN(('OddsRatio_working_3-way'!Y53+4*PI())/3)</f>
        <v>-0.47924485253551785</v>
      </c>
      <c r="AF53" s="11">
        <f>-'OddsRatio_working_3-way'!U53/(3*'OddsRatio_working_3-way'!X53^(1/3))*COS(('OddsRatio_working_3-way'!Y53)/3)</f>
        <v>0.53293486358037345</v>
      </c>
      <c r="AG53" s="11">
        <f>-'OddsRatio_working_3-way'!U53/(3*'OddsRatio_working_3-way'!X53^(1/3))*COS(('OddsRatio_working_3-way'!Y53+2*PI())/3)</f>
        <v>-0.29714157027699745</v>
      </c>
      <c r="AH53" s="11">
        <f>-'OddsRatio_working_3-way'!U53/(3*'OddsRatio_working_3-way'!X53^(1/3))*COS(('OddsRatio_working_3-way'!Y53+4*PI())/3)</f>
        <v>-0.23579329330337573</v>
      </c>
      <c r="AI53" s="11">
        <f>'OddsRatio_working_3-way'!U53/(3*'OddsRatio_working_3-way'!X53^(1/3))*SIN(('OddsRatio_working_3-way'!Y53)/3)</f>
        <v>-3.5419444225040141E-2</v>
      </c>
      <c r="AJ53" s="11">
        <f>'OddsRatio_working_3-way'!U53/(3*'OddsRatio_working_3-way'!X53^(1/3))*SIN(('OddsRatio_working_3-way'!Y53+2*PI())/3)</f>
        <v>-0.44382540831047768</v>
      </c>
      <c r="AK53" s="11">
        <f>'OddsRatio_working_3-way'!U53/(3*'OddsRatio_working_3-way'!X53^(1/3))*SIN(('OddsRatio_working_3-way'!Y53+4*PI())/3)</f>
        <v>0.47924485253551785</v>
      </c>
      <c r="AL53" s="11">
        <f>'OddsRatio_working_3-way'!Z53+'OddsRatio_working_3-way'!AF53</f>
        <v>1.0658697271607469</v>
      </c>
      <c r="AM53" s="11">
        <f>'OddsRatio_working_3-way'!AA53+'OddsRatio_working_3-way'!AG53</f>
        <v>-0.59428314055399489</v>
      </c>
      <c r="AN53" s="11">
        <f>'OddsRatio_working_3-way'!AB53+'OddsRatio_working_3-way'!AH53</f>
        <v>-0.47158658660675146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1.0658697271607469</v>
      </c>
      <c r="AS53" s="11">
        <f>IF(('OddsRatio_working_3-way'!X53=0),IF(Q53&gt;0,-Q53^(1/3),(-Q53)^(1/3)),'OddsRatio_working_3-way'!AM53-'OddsRatio_working_3-way'!R53/3)</f>
        <v>-0.59428314055399489</v>
      </c>
      <c r="AT53" s="11">
        <f>IF(('OddsRatio_working_3-way'!X53=0),IF(Q53&gt;0,-Q53^(1/3),(-Q53)^(1/3)),'OddsRatio_working_3-way'!AN53-'OddsRatio_working_3-way'!R53/3)</f>
        <v>-0.47158658660675146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3.51</v>
      </c>
      <c r="B54" s="4">
        <f>IF('True_Odds_Calculator_3-way'!B53="","",'True_Odds_Calculator_3-way'!B53)</f>
        <v>3.81</v>
      </c>
      <c r="C54" s="4">
        <f>IF('True_Odds_Calculator_3-way'!C53="","",'True_Odds_Calculator_3-way'!C53)</f>
        <v>2.08</v>
      </c>
      <c r="D54" s="9">
        <f t="shared" si="13"/>
        <v>0.27606620645526209</v>
      </c>
      <c r="E54" s="9">
        <f t="shared" si="14"/>
        <v>0.25408155791819337</v>
      </c>
      <c r="F54" s="9">
        <f t="shared" si="15"/>
        <v>0.46985223562654421</v>
      </c>
      <c r="G54" s="9">
        <f t="shared" si="16"/>
        <v>1.0447488005467722</v>
      </c>
      <c r="H54" s="9">
        <f t="shared" si="17"/>
        <v>3.6223194893723982</v>
      </c>
      <c r="I54" s="9">
        <f t="shared" si="18"/>
        <v>3.9357441295364302</v>
      </c>
      <c r="J54" s="9">
        <f t="shared" si="19"/>
        <v>2.1283287045905146</v>
      </c>
      <c r="K54" s="11">
        <f t="shared" si="20"/>
        <v>0.28490028490028491</v>
      </c>
      <c r="L54" s="11">
        <f t="shared" si="21"/>
        <v>0.26246719160104987</v>
      </c>
      <c r="M54" s="11">
        <f t="shared" si="22"/>
        <v>0.48076923076923073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-0.27384724098836732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0.23008300819728233</v>
      </c>
      <c r="Q54" s="11">
        <f>2*'OddsRatio_working_3-way'!K54*'OddsRatio_working_3-way'!L54*'OddsRatio_working_3-way'!M54</f>
        <v>7.1900940061650737E-2</v>
      </c>
      <c r="R54" s="11">
        <f t="shared" si="23"/>
        <v>0</v>
      </c>
      <c r="S54" s="11">
        <f t="shared" si="24"/>
        <v>-0.84018742480979003</v>
      </c>
      <c r="T54" s="11">
        <f t="shared" si="25"/>
        <v>-0.2625585702530594</v>
      </c>
      <c r="U54" s="11">
        <f>'OddsRatio_working_3-way'!S54-'OddsRatio_working_3-way'!R54^2/3</f>
        <v>-0.84018742480979003</v>
      </c>
      <c r="V54" s="11">
        <f>'OddsRatio_working_3-way'!S54*'OddsRatio_working_3-way'!R54/3-2*'OddsRatio_working_3-way'!R54^3/27-'OddsRatio_working_3-way'!T54</f>
        <v>0.2625585702530594</v>
      </c>
      <c r="W54" s="11">
        <f>'OddsRatio_working_3-way'!V54^2+4*'OddsRatio_working_3-way'!U54^3/27</f>
        <v>-1.8929786722470296E-2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0.14821166412921169</v>
      </c>
      <c r="Y54" s="11">
        <f>IF('OddsRatio_working_3-way'!W54&gt;=0,IF('OddsRatio_working_3-way'!V54+SQRT('OddsRatio_working_3-way'!W54)&gt;0,0,PI()),ACOS('OddsRatio_working_3-way'!V54/(2*'OddsRatio_working_3-way'!X54)))</f>
        <v>0.48267730381875795</v>
      </c>
      <c r="Z54" s="11">
        <f>'OddsRatio_working_3-way'!X54^(1/3)*COS('OddsRatio_working_3-way'!Y54/3)</f>
        <v>0.52237440027338611</v>
      </c>
      <c r="AA54" s="11">
        <f>'OddsRatio_working_3-way'!X54^(1/3)*COS(('OddsRatio_working_3-way'!Y54+2*PI())/3)</f>
        <v>-0.33460787608504339</v>
      </c>
      <c r="AB54" s="11">
        <f>'OddsRatio_working_3-way'!X54^(1/3)*COS(('OddsRatio_working_3-way'!Y54+4*PI())/3)</f>
        <v>-0.18776652418834283</v>
      </c>
      <c r="AC54" s="11">
        <f>'OddsRatio_working_3-way'!X54^(1/3)*SIN('OddsRatio_working_3-way'!Y54/3)</f>
        <v>8.477889404572872E-2</v>
      </c>
      <c r="AD54" s="11">
        <f>'OddsRatio_working_3-way'!X54^(1/3)*SIN(('OddsRatio_working_3-way'!Y54+2*PI())/3)</f>
        <v>0.41000005390054878</v>
      </c>
      <c r="AE54" s="11">
        <f>'OddsRatio_working_3-way'!X54^(1/3)*SIN(('OddsRatio_working_3-way'!Y54+4*PI())/3)</f>
        <v>-0.49477894794627741</v>
      </c>
      <c r="AF54" s="11">
        <f>-'OddsRatio_working_3-way'!U54/(3*'OddsRatio_working_3-way'!X54^(1/3))*COS(('OddsRatio_working_3-way'!Y54)/3)</f>
        <v>0.52237440027338611</v>
      </c>
      <c r="AG54" s="11">
        <f>-'OddsRatio_working_3-way'!U54/(3*'OddsRatio_working_3-way'!X54^(1/3))*COS(('OddsRatio_working_3-way'!Y54+2*PI())/3)</f>
        <v>-0.33460787608504339</v>
      </c>
      <c r="AH54" s="11">
        <f>-'OddsRatio_working_3-way'!U54/(3*'OddsRatio_working_3-way'!X54^(1/3))*COS(('OddsRatio_working_3-way'!Y54+4*PI())/3)</f>
        <v>-0.18776652418834283</v>
      </c>
      <c r="AI54" s="11">
        <f>'OddsRatio_working_3-way'!U54/(3*'OddsRatio_working_3-way'!X54^(1/3))*SIN(('OddsRatio_working_3-way'!Y54)/3)</f>
        <v>-8.477889404572872E-2</v>
      </c>
      <c r="AJ54" s="11">
        <f>'OddsRatio_working_3-way'!U54/(3*'OddsRatio_working_3-way'!X54^(1/3))*SIN(('OddsRatio_working_3-way'!Y54+2*PI())/3)</f>
        <v>-0.41000005390054878</v>
      </c>
      <c r="AK54" s="11">
        <f>'OddsRatio_working_3-way'!U54/(3*'OddsRatio_working_3-way'!X54^(1/3))*SIN(('OddsRatio_working_3-way'!Y54+4*PI())/3)</f>
        <v>0.49477894794627741</v>
      </c>
      <c r="AL54" s="11">
        <f>'OddsRatio_working_3-way'!Z54+'OddsRatio_working_3-way'!AF54</f>
        <v>1.0447488005467722</v>
      </c>
      <c r="AM54" s="11">
        <f>'OddsRatio_working_3-way'!AA54+'OddsRatio_working_3-way'!AG54</f>
        <v>-0.66921575217008678</v>
      </c>
      <c r="AN54" s="11">
        <f>'OddsRatio_working_3-way'!AB54+'OddsRatio_working_3-way'!AH54</f>
        <v>-0.37553304837668566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1.0447488005467722</v>
      </c>
      <c r="AS54" s="11">
        <f>IF(('OddsRatio_working_3-way'!X54=0),IF(Q54&gt;0,-Q54^(1/3),(-Q54)^(1/3)),'OddsRatio_working_3-way'!AM54-'OddsRatio_working_3-way'!R54/3)</f>
        <v>-0.66921575217008678</v>
      </c>
      <c r="AT54" s="11">
        <f>IF(('OddsRatio_working_3-way'!X54=0),IF(Q54&gt;0,-Q54^(1/3),(-Q54)^(1/3)),'OddsRatio_working_3-way'!AN54-'OddsRatio_working_3-way'!R54/3)</f>
        <v>-0.37553304837668566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1.97</v>
      </c>
      <c r="B55" s="4">
        <f>IF('True_Odds_Calculator_3-way'!B54="","",'True_Odds_Calculator_3-way'!B54)</f>
        <v>4.05</v>
      </c>
      <c r="C55" s="4">
        <f>IF('True_Odds_Calculator_3-way'!C54="","",'True_Odds_Calculator_3-way'!C54)</f>
        <v>3.65</v>
      </c>
      <c r="D55" s="9">
        <f t="shared" si="13"/>
        <v>0.49631713798131977</v>
      </c>
      <c r="E55" s="9">
        <f t="shared" si="14"/>
        <v>0.2386068711348433</v>
      </c>
      <c r="F55" s="9">
        <f t="shared" si="15"/>
        <v>0.26507599088383688</v>
      </c>
      <c r="G55" s="9">
        <f t="shared" si="16"/>
        <v>1.0462275886854999</v>
      </c>
      <c r="H55" s="9">
        <f t="shared" si="17"/>
        <v>2.014840761024935</v>
      </c>
      <c r="I55" s="9">
        <f t="shared" si="18"/>
        <v>4.1909941454907749</v>
      </c>
      <c r="J55" s="9">
        <f t="shared" si="19"/>
        <v>3.7725031100165753</v>
      </c>
      <c r="K55" s="11">
        <f t="shared" si="20"/>
        <v>0.50761421319796951</v>
      </c>
      <c r="L55" s="11">
        <f t="shared" si="21"/>
        <v>0.24691358024691359</v>
      </c>
      <c r="M55" s="11">
        <f t="shared" si="22"/>
        <v>0.27397260273972601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-0.26921752895839079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0.22904020308002412</v>
      </c>
      <c r="Q55" s="11">
        <f>2*'OddsRatio_working_3-way'!K55*'OddsRatio_working_3-way'!L55*'OddsRatio_working_3-way'!M55</f>
        <v>6.867772206297576E-2</v>
      </c>
      <c r="R55" s="11">
        <f t="shared" si="23"/>
        <v>0</v>
      </c>
      <c r="S55" s="11">
        <f t="shared" si="24"/>
        <v>-0.85076259323152648</v>
      </c>
      <c r="T55" s="11">
        <f t="shared" si="25"/>
        <v>-0.25510122735578011</v>
      </c>
      <c r="U55" s="11">
        <f>'OddsRatio_working_3-way'!S55-'OddsRatio_working_3-way'!R55^2/3</f>
        <v>-0.85076259323152648</v>
      </c>
      <c r="V55" s="11">
        <f>'OddsRatio_working_3-way'!S55*'OddsRatio_working_3-way'!R55/3-2*'OddsRatio_working_3-way'!R55^3/27-'OddsRatio_working_3-way'!T55</f>
        <v>0.25510122735578011</v>
      </c>
      <c r="W55" s="11">
        <f>'OddsRatio_working_3-way'!V55^2+4*'OddsRatio_working_3-way'!U55^3/27</f>
        <v>-2.6149942204734933E-2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0.15101868957446984</v>
      </c>
      <c r="Y55" s="11">
        <f>IF('OddsRatio_working_3-way'!W55&gt;=0,IF('OddsRatio_working_3-way'!V55+SQRT('OddsRatio_working_3-way'!W55)&gt;0,0,PI()),ACOS('OddsRatio_working_3-way'!V55/(2*'OddsRatio_working_3-way'!X55)))</f>
        <v>0.56497588297436052</v>
      </c>
      <c r="Z55" s="11">
        <f>'OddsRatio_working_3-way'!X55^(1/3)*COS('OddsRatio_working_3-way'!Y55/3)</f>
        <v>0.52311379434274985</v>
      </c>
      <c r="AA55" s="11">
        <f>'OddsRatio_working_3-way'!X55^(1/3)*COS(('OddsRatio_working_3-way'!Y55+2*PI())/3)</f>
        <v>-0.3478970207184835</v>
      </c>
      <c r="AB55" s="11">
        <f>'OddsRatio_working_3-way'!X55^(1/3)*COS(('OddsRatio_working_3-way'!Y55+4*PI())/3)</f>
        <v>-0.17521677362426624</v>
      </c>
      <c r="AC55" s="11">
        <f>'OddsRatio_working_3-way'!X55^(1/3)*SIN('OddsRatio_working_3-way'!Y55/3)</f>
        <v>9.9696987143577401E-2</v>
      </c>
      <c r="AD55" s="11">
        <f>'OddsRatio_working_3-way'!X55^(1/3)*SIN(('OddsRatio_working_3-way'!Y55+2*PI())/3)</f>
        <v>0.40318134139910106</v>
      </c>
      <c r="AE55" s="11">
        <f>'OddsRatio_working_3-way'!X55^(1/3)*SIN(('OddsRatio_working_3-way'!Y55+4*PI())/3)</f>
        <v>-0.50287832854267844</v>
      </c>
      <c r="AF55" s="11">
        <f>-'OddsRatio_working_3-way'!U55/(3*'OddsRatio_working_3-way'!X55^(1/3))*COS(('OddsRatio_working_3-way'!Y55)/3)</f>
        <v>0.52311379434274996</v>
      </c>
      <c r="AG55" s="11">
        <f>-'OddsRatio_working_3-way'!U55/(3*'OddsRatio_working_3-way'!X55^(1/3))*COS(('OddsRatio_working_3-way'!Y55+2*PI())/3)</f>
        <v>-0.34789702071848361</v>
      </c>
      <c r="AH55" s="11">
        <f>-'OddsRatio_working_3-way'!U55/(3*'OddsRatio_working_3-way'!X55^(1/3))*COS(('OddsRatio_working_3-way'!Y55+4*PI())/3)</f>
        <v>-0.17521677362426627</v>
      </c>
      <c r="AI55" s="11">
        <f>'OddsRatio_working_3-way'!U55/(3*'OddsRatio_working_3-way'!X55^(1/3))*SIN(('OddsRatio_working_3-way'!Y55)/3)</f>
        <v>-9.9696987143577415E-2</v>
      </c>
      <c r="AJ55" s="11">
        <f>'OddsRatio_working_3-way'!U55/(3*'OddsRatio_working_3-way'!X55^(1/3))*SIN(('OddsRatio_working_3-way'!Y55+2*PI())/3)</f>
        <v>-0.40318134139910117</v>
      </c>
      <c r="AK55" s="11">
        <f>'OddsRatio_working_3-way'!U55/(3*'OddsRatio_working_3-way'!X55^(1/3))*SIN(('OddsRatio_working_3-way'!Y55+4*PI())/3)</f>
        <v>0.50287832854267855</v>
      </c>
      <c r="AL55" s="11">
        <f>'OddsRatio_working_3-way'!Z55+'OddsRatio_working_3-way'!AF55</f>
        <v>1.0462275886854999</v>
      </c>
      <c r="AM55" s="11">
        <f>'OddsRatio_working_3-way'!AA55+'OddsRatio_working_3-way'!AG55</f>
        <v>-0.6957940414369671</v>
      </c>
      <c r="AN55" s="11">
        <f>'OddsRatio_working_3-way'!AB55+'OddsRatio_working_3-way'!AH55</f>
        <v>-0.35043354724853248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1.0462275886854999</v>
      </c>
      <c r="AS55" s="11">
        <f>IF(('OddsRatio_working_3-way'!X55=0),IF(Q55&gt;0,-Q55^(1/3),(-Q55)^(1/3)),'OddsRatio_working_3-way'!AM55-'OddsRatio_working_3-way'!R55/3)</f>
        <v>-0.6957940414369671</v>
      </c>
      <c r="AT55" s="11">
        <f>IF(('OddsRatio_working_3-way'!X55=0),IF(Q55&gt;0,-Q55^(1/3),(-Q55)^(1/3)),'OddsRatio_working_3-way'!AN55-'OddsRatio_working_3-way'!R55/3)</f>
        <v>-0.35043354724853248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1.34</v>
      </c>
      <c r="B56" s="4">
        <f>IF('True_Odds_Calculator_3-way'!B55="","",'True_Odds_Calculator_3-way'!B55)</f>
        <v>5.49</v>
      </c>
      <c r="C56" s="4">
        <f>IF('True_Odds_Calculator_3-way'!C55="","",'True_Odds_Calculator_3-way'!C55)</f>
        <v>9.4499999999999993</v>
      </c>
      <c r="D56" s="9">
        <f t="shared" si="13"/>
        <v>0.73089668626563242</v>
      </c>
      <c r="E56" s="9">
        <f t="shared" si="14"/>
        <v>0.1705851852860634</v>
      </c>
      <c r="F56" s="9">
        <f t="shared" si="15"/>
        <v>9.8518128448304113E-2</v>
      </c>
      <c r="G56" s="9">
        <f t="shared" si="16"/>
        <v>1.0828894827212212</v>
      </c>
      <c r="H56" s="9">
        <f t="shared" si="17"/>
        <v>1.3681824241252154</v>
      </c>
      <c r="I56" s="9">
        <f t="shared" si="18"/>
        <v>5.8621737774182829</v>
      </c>
      <c r="J56" s="9">
        <f t="shared" si="19"/>
        <v>10.150416128994317</v>
      </c>
      <c r="K56" s="11">
        <f t="shared" si="20"/>
        <v>0.74626865671641784</v>
      </c>
      <c r="L56" s="11">
        <f t="shared" si="21"/>
        <v>0.18214936247723132</v>
      </c>
      <c r="M56" s="11">
        <f t="shared" si="22"/>
        <v>0.10582010582010583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-0.18555515135456957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0.19102452291697322</v>
      </c>
      <c r="Q56" s="11">
        <f>2*'OddsRatio_working_3-way'!K56*'OddsRatio_working_3-way'!L56*'OddsRatio_working_3-way'!M56</f>
        <v>2.8768753451351384E-2</v>
      </c>
      <c r="R56" s="11">
        <f t="shared" si="23"/>
        <v>0</v>
      </c>
      <c r="S56" s="11">
        <f t="shared" si="24"/>
        <v>-1.0294757193345307</v>
      </c>
      <c r="T56" s="11">
        <f t="shared" si="25"/>
        <v>-0.15504152399616422</v>
      </c>
      <c r="U56" s="11">
        <f>'OddsRatio_working_3-way'!S56-'OddsRatio_working_3-way'!R56^2/3</f>
        <v>-1.0294757193345307</v>
      </c>
      <c r="V56" s="11">
        <f>'OddsRatio_working_3-way'!S56*'OddsRatio_working_3-way'!R56/3-2*'OddsRatio_working_3-way'!R56^3/27-'OddsRatio_working_3-way'!T56</f>
        <v>0.15504152399616422</v>
      </c>
      <c r="W56" s="11">
        <f>'OddsRatio_working_3-way'!V56^2+4*'OddsRatio_working_3-way'!U56^3/27</f>
        <v>-0.13760052896744607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0.20102139384310519</v>
      </c>
      <c r="Y56" s="11">
        <f>IF('OddsRatio_working_3-way'!W56&gt;=0,IF('OddsRatio_working_3-way'!V56+SQRT('OddsRatio_working_3-way'!W56)&gt;0,0,PI()),ACOS('OddsRatio_working_3-way'!V56/(2*'OddsRatio_working_3-way'!X56)))</f>
        <v>1.1749010335697105</v>
      </c>
      <c r="Z56" s="11">
        <f>'OddsRatio_working_3-way'!X56^(1/3)*COS('OddsRatio_working_3-way'!Y56/3)</f>
        <v>0.5414447413606106</v>
      </c>
      <c r="AA56" s="11">
        <f>'OddsRatio_working_3-way'!X56^(1/3)*COS(('OddsRatio_working_3-way'!Y56+2*PI())/3)</f>
        <v>-0.46436411172117387</v>
      </c>
      <c r="AB56" s="11">
        <f>'OddsRatio_working_3-way'!X56^(1/3)*COS(('OddsRatio_working_3-way'!Y56+4*PI())/3)</f>
        <v>-7.7080629639436848E-2</v>
      </c>
      <c r="AC56" s="11">
        <f>'OddsRatio_working_3-way'!X56^(1/3)*SIN('OddsRatio_working_3-way'!Y56/3)</f>
        <v>0.2235982226325865</v>
      </c>
      <c r="AD56" s="11">
        <f>'OddsRatio_working_3-way'!X56^(1/3)*SIN(('OddsRatio_working_3-way'!Y56+2*PI())/3)</f>
        <v>0.3571057894474905</v>
      </c>
      <c r="AE56" s="11">
        <f>'OddsRatio_working_3-way'!X56^(1/3)*SIN(('OddsRatio_working_3-way'!Y56+4*PI())/3)</f>
        <v>-0.58070401208007705</v>
      </c>
      <c r="AF56" s="11">
        <f>-'OddsRatio_working_3-way'!U56/(3*'OddsRatio_working_3-way'!X56^(1/3))*COS(('OddsRatio_working_3-way'!Y56)/3)</f>
        <v>0.5414447413606106</v>
      </c>
      <c r="AG56" s="11">
        <f>-'OddsRatio_working_3-way'!U56/(3*'OddsRatio_working_3-way'!X56^(1/3))*COS(('OddsRatio_working_3-way'!Y56+2*PI())/3)</f>
        <v>-0.46436411172117387</v>
      </c>
      <c r="AH56" s="11">
        <f>-'OddsRatio_working_3-way'!U56/(3*'OddsRatio_working_3-way'!X56^(1/3))*COS(('OddsRatio_working_3-way'!Y56+4*PI())/3)</f>
        <v>-7.7080629639436848E-2</v>
      </c>
      <c r="AI56" s="11">
        <f>'OddsRatio_working_3-way'!U56/(3*'OddsRatio_working_3-way'!X56^(1/3))*SIN(('OddsRatio_working_3-way'!Y56)/3)</f>
        <v>-0.2235982226325865</v>
      </c>
      <c r="AJ56" s="11">
        <f>'OddsRatio_working_3-way'!U56/(3*'OddsRatio_working_3-way'!X56^(1/3))*SIN(('OddsRatio_working_3-way'!Y56+2*PI())/3)</f>
        <v>-0.3571057894474905</v>
      </c>
      <c r="AK56" s="11">
        <f>'OddsRatio_working_3-way'!U56/(3*'OddsRatio_working_3-way'!X56^(1/3))*SIN(('OddsRatio_working_3-way'!Y56+4*PI())/3)</f>
        <v>0.58070401208007705</v>
      </c>
      <c r="AL56" s="11">
        <f>'OddsRatio_working_3-way'!Z56+'OddsRatio_working_3-way'!AF56</f>
        <v>1.0828894827212212</v>
      </c>
      <c r="AM56" s="11">
        <f>'OddsRatio_working_3-way'!AA56+'OddsRatio_working_3-way'!AG56</f>
        <v>-0.92872822344234773</v>
      </c>
      <c r="AN56" s="11">
        <f>'OddsRatio_working_3-way'!AB56+'OddsRatio_working_3-way'!AH56</f>
        <v>-0.1541612592788737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1.0828894827212212</v>
      </c>
      <c r="AS56" s="11">
        <f>IF(('OddsRatio_working_3-way'!X56=0),IF(Q56&gt;0,-Q56^(1/3),(-Q56)^(1/3)),'OddsRatio_working_3-way'!AM56-'OddsRatio_working_3-way'!R56/3)</f>
        <v>-0.92872822344234773</v>
      </c>
      <c r="AT56" s="11">
        <f>IF(('OddsRatio_working_3-way'!X56=0),IF(Q56&gt;0,-Q56^(1/3),(-Q56)^(1/3)),'OddsRatio_working_3-way'!AN56-'OddsRatio_working_3-way'!R56/3)</f>
        <v>-0.1541612592788737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1.78</v>
      </c>
      <c r="B57" s="4">
        <f>IF('True_Odds_Calculator_3-way'!B56="","",'True_Odds_Calculator_3-way'!B56)</f>
        <v>3.61</v>
      </c>
      <c r="C57" s="4">
        <f>IF('True_Odds_Calculator_3-way'!C56="","",'True_Odds_Calculator_3-way'!C56)</f>
        <v>5.09</v>
      </c>
      <c r="D57" s="9">
        <f t="shared" si="13"/>
        <v>0.54727034774789285</v>
      </c>
      <c r="E57" s="9">
        <f t="shared" si="14"/>
        <v>0.26538522114283508</v>
      </c>
      <c r="F57" s="9">
        <f t="shared" si="15"/>
        <v>0.18734443110927204</v>
      </c>
      <c r="G57" s="9">
        <f t="shared" si="16"/>
        <v>1.0605775253144616</v>
      </c>
      <c r="H57" s="9">
        <f t="shared" si="17"/>
        <v>1.82725046974528</v>
      </c>
      <c r="I57" s="9">
        <f t="shared" si="18"/>
        <v>3.7681073410707451</v>
      </c>
      <c r="J57" s="9">
        <f t="shared" si="19"/>
        <v>5.337762078536147</v>
      </c>
      <c r="K57" s="11">
        <f t="shared" si="20"/>
        <v>0.5617977528089888</v>
      </c>
      <c r="L57" s="11">
        <f t="shared" si="21"/>
        <v>0.2770083102493075</v>
      </c>
      <c r="M57" s="11">
        <f t="shared" si="22"/>
        <v>0.19646365422396858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-0.25457363950494016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0.22869496927935587</v>
      </c>
      <c r="Q57" s="11">
        <f>2*'OddsRatio_working_3-way'!K57*'OddsRatio_working_3-way'!L57*'OddsRatio_working_3-way'!M57</f>
        <v>6.1148387507849171E-2</v>
      </c>
      <c r="R57" s="11">
        <f t="shared" si="23"/>
        <v>0</v>
      </c>
      <c r="S57" s="11">
        <f t="shared" si="24"/>
        <v>-0.89834505145187238</v>
      </c>
      <c r="T57" s="11">
        <f t="shared" si="25"/>
        <v>-0.24019921161814772</v>
      </c>
      <c r="U57" s="11">
        <f>'OddsRatio_working_3-way'!S57-'OddsRatio_working_3-way'!R57^2/3</f>
        <v>-0.89834505145187238</v>
      </c>
      <c r="V57" s="11">
        <f>'OddsRatio_working_3-way'!S57*'OddsRatio_working_3-way'!R57/3-2*'OddsRatio_working_3-way'!R57^3/27-'OddsRatio_working_3-way'!T57</f>
        <v>0.24019921161814772</v>
      </c>
      <c r="W57" s="11">
        <f>'OddsRatio_working_3-way'!V57^2+4*'OddsRatio_working_3-way'!U57^3/27</f>
        <v>-4.9709652131067414E-2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0.16386374934152392</v>
      </c>
      <c r="Y57" s="11">
        <f>IF('OddsRatio_working_3-way'!W57&gt;=0,IF('OddsRatio_working_3-way'!V57+SQRT('OddsRatio_working_3-way'!W57)&gt;0,0,PI()),ACOS('OddsRatio_working_3-way'!V57/(2*'OddsRatio_working_3-way'!X57)))</f>
        <v>0.74818684814593717</v>
      </c>
      <c r="Z57" s="11">
        <f>'OddsRatio_working_3-way'!X57^(1/3)*COS('OddsRatio_working_3-way'!Y57/3)</f>
        <v>0.53028876265723091</v>
      </c>
      <c r="AA57" s="11">
        <f>'OddsRatio_working_3-way'!X57^(1/3)*COS(('OddsRatio_working_3-way'!Y57+2*PI())/3)</f>
        <v>-0.38211289851407598</v>
      </c>
      <c r="AB57" s="11">
        <f>'OddsRatio_working_3-way'!X57^(1/3)*COS(('OddsRatio_working_3-way'!Y57+4*PI())/3)</f>
        <v>-0.14817586414315462</v>
      </c>
      <c r="AC57" s="11">
        <f>'OddsRatio_working_3-way'!X57^(1/3)*SIN('OddsRatio_working_3-way'!Y57/3)</f>
        <v>0.13506360976747411</v>
      </c>
      <c r="AD57" s="11">
        <f>'OddsRatio_working_3-way'!X57^(1/3)*SIN(('OddsRatio_working_3-way'!Y57+2*PI())/3)</f>
        <v>0.39171173491884181</v>
      </c>
      <c r="AE57" s="11">
        <f>'OddsRatio_working_3-way'!X57^(1/3)*SIN(('OddsRatio_working_3-way'!Y57+4*PI())/3)</f>
        <v>-0.52677534468631593</v>
      </c>
      <c r="AF57" s="11">
        <f>-'OddsRatio_working_3-way'!U57/(3*'OddsRatio_working_3-way'!X57^(1/3))*COS(('OddsRatio_working_3-way'!Y57)/3)</f>
        <v>0.53028876265723079</v>
      </c>
      <c r="AG57" s="11">
        <f>-'OddsRatio_working_3-way'!U57/(3*'OddsRatio_working_3-way'!X57^(1/3))*COS(('OddsRatio_working_3-way'!Y57+2*PI())/3)</f>
        <v>-0.38211289851407593</v>
      </c>
      <c r="AH57" s="11">
        <f>-'OddsRatio_working_3-way'!U57/(3*'OddsRatio_working_3-way'!X57^(1/3))*COS(('OddsRatio_working_3-way'!Y57+4*PI())/3)</f>
        <v>-0.14817586414315459</v>
      </c>
      <c r="AI57" s="11">
        <f>'OddsRatio_working_3-way'!U57/(3*'OddsRatio_working_3-way'!X57^(1/3))*SIN(('OddsRatio_working_3-way'!Y57)/3)</f>
        <v>-0.13506360976747409</v>
      </c>
      <c r="AJ57" s="11">
        <f>'OddsRatio_working_3-way'!U57/(3*'OddsRatio_working_3-way'!X57^(1/3))*SIN(('OddsRatio_working_3-way'!Y57+2*PI())/3)</f>
        <v>-0.3917117349188417</v>
      </c>
      <c r="AK57" s="11">
        <f>'OddsRatio_working_3-way'!U57/(3*'OddsRatio_working_3-way'!X57^(1/3))*SIN(('OddsRatio_working_3-way'!Y57+4*PI())/3)</f>
        <v>0.52677534468631582</v>
      </c>
      <c r="AL57" s="11">
        <f>'OddsRatio_working_3-way'!Z57+'OddsRatio_working_3-way'!AF57</f>
        <v>1.0605775253144616</v>
      </c>
      <c r="AM57" s="11">
        <f>'OddsRatio_working_3-way'!AA57+'OddsRatio_working_3-way'!AG57</f>
        <v>-0.76422579702815185</v>
      </c>
      <c r="AN57" s="11">
        <f>'OddsRatio_working_3-way'!AB57+'OddsRatio_working_3-way'!AH57</f>
        <v>-0.29635172828630918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1.0605775253144616</v>
      </c>
      <c r="AS57" s="11">
        <f>IF(('OddsRatio_working_3-way'!X57=0),IF(Q57&gt;0,-Q57^(1/3),(-Q57)^(1/3)),'OddsRatio_working_3-way'!AM57-'OddsRatio_working_3-way'!R57/3)</f>
        <v>-0.76422579702815185</v>
      </c>
      <c r="AT57" s="11">
        <f>IF(('OddsRatio_working_3-way'!X57=0),IF(Q57&gt;0,-Q57^(1/3),(-Q57)^(1/3)),'OddsRatio_working_3-way'!AN57-'OddsRatio_working_3-way'!R57/3)</f>
        <v>-0.29635172828630918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1.39</v>
      </c>
      <c r="B58" s="4">
        <f>IF('True_Odds_Calculator_3-way'!B57="","",'True_Odds_Calculator_3-way'!B57)</f>
        <v>4.8600000000000003</v>
      </c>
      <c r="C58" s="4">
        <f>IF('True_Odds_Calculator_3-way'!C57="","",'True_Odds_Calculator_3-way'!C57)</f>
        <v>8.81</v>
      </c>
      <c r="D58" s="9">
        <f t="shared" si="13"/>
        <v>0.70222516133930513</v>
      </c>
      <c r="E58" s="9">
        <f t="shared" si="14"/>
        <v>0.19242037052698607</v>
      </c>
      <c r="F58" s="9">
        <f t="shared" si="15"/>
        <v>0.10535446813370873</v>
      </c>
      <c r="G58" s="9">
        <f t="shared" si="16"/>
        <v>1.0872940324139013</v>
      </c>
      <c r="H58" s="9">
        <f t="shared" si="17"/>
        <v>1.4240446726414213</v>
      </c>
      <c r="I58" s="9">
        <f t="shared" si="18"/>
        <v>5.1969549651176594</v>
      </c>
      <c r="J58" s="9">
        <f t="shared" si="19"/>
        <v>9.4917663931525702</v>
      </c>
      <c r="K58" s="11">
        <f t="shared" si="20"/>
        <v>0.71942446043165476</v>
      </c>
      <c r="L58" s="11">
        <f t="shared" si="21"/>
        <v>0.20576131687242796</v>
      </c>
      <c r="M58" s="11">
        <f t="shared" si="22"/>
        <v>0.11350737797956867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-0.19754951493465334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0.20263773846605654</v>
      </c>
      <c r="Q58" s="11">
        <f>2*'OddsRatio_working_3-way'!K58*'OddsRatio_working_3-way'!L58*'OddsRatio_working_3-way'!M58</f>
        <v>3.3604931752248178E-2</v>
      </c>
      <c r="R58" s="11">
        <f t="shared" si="23"/>
        <v>0</v>
      </c>
      <c r="S58" s="11">
        <f t="shared" si="24"/>
        <v>-1.0257566996967131</v>
      </c>
      <c r="T58" s="11">
        <f t="shared" si="25"/>
        <v>-0.17010890542234045</v>
      </c>
      <c r="U58" s="11">
        <f>'OddsRatio_working_3-way'!S58-'OddsRatio_working_3-way'!R58^2/3</f>
        <v>-1.0257566996967131</v>
      </c>
      <c r="V58" s="11">
        <f>'OddsRatio_working_3-way'!S58*'OddsRatio_working_3-way'!R58/3-2*'OddsRatio_working_3-way'!R58^3/27-'OddsRatio_working_3-way'!T58</f>
        <v>0.17010890542234045</v>
      </c>
      <c r="W58" s="11">
        <f>'OddsRatio_working_3-way'!V58^2+4*'OddsRatio_working_3-way'!U58^3/27</f>
        <v>-0.13095590978012214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0.19993308223259906</v>
      </c>
      <c r="Y58" s="11">
        <f>IF('OddsRatio_working_3-way'!W58&gt;=0,IF('OddsRatio_working_3-way'!V58+SQRT('OddsRatio_working_3-way'!W58)&gt;0,0,PI()),ACOS('OddsRatio_working_3-way'!V58/(2*'OddsRatio_working_3-way'!X58)))</f>
        <v>1.1313763654190241</v>
      </c>
      <c r="Z58" s="11">
        <f>'OddsRatio_working_3-way'!X58^(1/3)*COS('OddsRatio_working_3-way'!Y58/3)</f>
        <v>0.54364701620695066</v>
      </c>
      <c r="AA58" s="11">
        <f>'OddsRatio_working_3-way'!X58^(1/3)*COS(('OddsRatio_working_3-way'!Y58+2*PI())/3)</f>
        <v>-0.45830438179066613</v>
      </c>
      <c r="AB58" s="11">
        <f>'OddsRatio_working_3-way'!X58^(1/3)*COS(('OddsRatio_working_3-way'!Y58+4*PI())/3)</f>
        <v>-8.5342634416284646E-2</v>
      </c>
      <c r="AC58" s="11">
        <f>'OddsRatio_working_3-way'!X58^(1/3)*SIN('OddsRatio_working_3-way'!Y58/3)</f>
        <v>0.21532956524403252</v>
      </c>
      <c r="AD58" s="11">
        <f>'OddsRatio_working_3-way'!X58^(1/3)*SIN(('OddsRatio_working_3-way'!Y58+2*PI())/3)</f>
        <v>0.36314734410481347</v>
      </c>
      <c r="AE58" s="11">
        <f>'OddsRatio_working_3-way'!X58^(1/3)*SIN(('OddsRatio_working_3-way'!Y58+4*PI())/3)</f>
        <v>-0.57847690934884588</v>
      </c>
      <c r="AF58" s="11">
        <f>-'OddsRatio_working_3-way'!U58/(3*'OddsRatio_working_3-way'!X58^(1/3))*COS(('OddsRatio_working_3-way'!Y58)/3)</f>
        <v>0.54364701620695055</v>
      </c>
      <c r="AG58" s="11">
        <f>-'OddsRatio_working_3-way'!U58/(3*'OddsRatio_working_3-way'!X58^(1/3))*COS(('OddsRatio_working_3-way'!Y58+2*PI())/3)</f>
        <v>-0.45830438179066602</v>
      </c>
      <c r="AH58" s="11">
        <f>-'OddsRatio_working_3-way'!U58/(3*'OddsRatio_working_3-way'!X58^(1/3))*COS(('OddsRatio_working_3-way'!Y58+4*PI())/3)</f>
        <v>-8.5342634416284632E-2</v>
      </c>
      <c r="AI58" s="11">
        <f>'OddsRatio_working_3-way'!U58/(3*'OddsRatio_working_3-way'!X58^(1/3))*SIN(('OddsRatio_working_3-way'!Y58)/3)</f>
        <v>-0.21532956524403246</v>
      </c>
      <c r="AJ58" s="11">
        <f>'OddsRatio_working_3-way'!U58/(3*'OddsRatio_working_3-way'!X58^(1/3))*SIN(('OddsRatio_working_3-way'!Y58+2*PI())/3)</f>
        <v>-0.36314734410481336</v>
      </c>
      <c r="AK58" s="11">
        <f>'OddsRatio_working_3-way'!U58/(3*'OddsRatio_working_3-way'!X58^(1/3))*SIN(('OddsRatio_working_3-way'!Y58+4*PI())/3)</f>
        <v>0.57847690934884577</v>
      </c>
      <c r="AL58" s="11">
        <f>'OddsRatio_working_3-way'!Z58+'OddsRatio_working_3-way'!AF58</f>
        <v>1.0872940324139013</v>
      </c>
      <c r="AM58" s="11">
        <f>'OddsRatio_working_3-way'!AA58+'OddsRatio_working_3-way'!AG58</f>
        <v>-0.91660876358133214</v>
      </c>
      <c r="AN58" s="11">
        <f>'OddsRatio_working_3-way'!AB58+'OddsRatio_working_3-way'!AH58</f>
        <v>-0.17068526883256929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1.0872940324139013</v>
      </c>
      <c r="AS58" s="11">
        <f>IF(('OddsRatio_working_3-way'!X58=0),IF(Q58&gt;0,-Q58^(1/3),(-Q58)^(1/3)),'OddsRatio_working_3-way'!AM58-'OddsRatio_working_3-way'!R58/3)</f>
        <v>-0.91660876358133214</v>
      </c>
      <c r="AT58" s="11">
        <f>IF(('OddsRatio_working_3-way'!X58=0),IF(Q58&gt;0,-Q58^(1/3),(-Q58)^(1/3)),'OddsRatio_working_3-way'!AN58-'OddsRatio_working_3-way'!R58/3)</f>
        <v>-0.17068526883256929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2.2799999999999998</v>
      </c>
      <c r="B59" s="4">
        <f>IF('True_Odds_Calculator_3-way'!B58="","",'True_Odds_Calculator_3-way'!B58)</f>
        <v>3.08</v>
      </c>
      <c r="C59" s="4">
        <f>IF('True_Odds_Calculator_3-way'!C58="","",'True_Odds_Calculator_3-way'!C58)</f>
        <v>3.7</v>
      </c>
      <c r="D59" s="9">
        <f t="shared" si="13"/>
        <v>0.42607858317925057</v>
      </c>
      <c r="E59" s="9">
        <f t="shared" si="14"/>
        <v>0.31359262934342419</v>
      </c>
      <c r="F59" s="9">
        <f t="shared" si="15"/>
        <v>0.2603287874773253</v>
      </c>
      <c r="G59" s="9">
        <f t="shared" si="16"/>
        <v>1.0523319514104266</v>
      </c>
      <c r="H59" s="9">
        <f t="shared" si="17"/>
        <v>2.346984897805346</v>
      </c>
      <c r="I59" s="9">
        <f t="shared" si="18"/>
        <v>3.1888504589336875</v>
      </c>
      <c r="J59" s="9">
        <f t="shared" si="19"/>
        <v>3.841296268808152</v>
      </c>
      <c r="K59" s="11">
        <f t="shared" si="20"/>
        <v>0.43859649122807021</v>
      </c>
      <c r="L59" s="11">
        <f t="shared" si="21"/>
        <v>0.32467532467532467</v>
      </c>
      <c r="M59" s="11">
        <f t="shared" si="22"/>
        <v>0.27027027027027023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-0.2766621713990135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0.23323049638839116</v>
      </c>
      <c r="Q59" s="11">
        <f>2*'OddsRatio_working_3-way'!K59*'OddsRatio_working_3-way'!L59*'OddsRatio_working_3-way'!M59</f>
        <v>7.697376118428749E-2</v>
      </c>
      <c r="R59" s="11">
        <f t="shared" si="23"/>
        <v>0</v>
      </c>
      <c r="S59" s="11">
        <f t="shared" si="24"/>
        <v>-0.84301549145299159</v>
      </c>
      <c r="T59" s="11">
        <f t="shared" si="25"/>
        <v>-0.27822293447293445</v>
      </c>
      <c r="U59" s="11">
        <f>'OddsRatio_working_3-way'!S59-'OddsRatio_working_3-way'!R59^2/3</f>
        <v>-0.84301549145299159</v>
      </c>
      <c r="V59" s="11">
        <f>'OddsRatio_working_3-way'!S59*'OddsRatio_working_3-way'!R59/3-2*'OddsRatio_working_3-way'!R59^3/27-'OddsRatio_working_3-way'!T59</f>
        <v>0.27822293447293445</v>
      </c>
      <c r="W59" s="11">
        <f>'OddsRatio_working_3-way'!V59^2+4*'OddsRatio_working_3-way'!U59^3/27</f>
        <v>-1.1349055705662872E-2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0.14896061305962194</v>
      </c>
      <c r="Y59" s="11">
        <f>IF('OddsRatio_working_3-way'!W59&gt;=0,IF('OddsRatio_working_3-way'!V59+SQRT('OddsRatio_working_3-way'!W59)&gt;0,0,PI()),ACOS('OddsRatio_working_3-way'!V59/(2*'OddsRatio_working_3-way'!X59)))</f>
        <v>0.36567985337233111</v>
      </c>
      <c r="Z59" s="11">
        <f>'OddsRatio_working_3-way'!X59^(1/3)*COS('OddsRatio_working_3-way'!Y59/3)</f>
        <v>0.52616597570521328</v>
      </c>
      <c r="AA59" s="11">
        <f>'OddsRatio_working_3-way'!X59^(1/3)*COS(('OddsRatio_working_3-way'!Y59+2*PI())/3)</f>
        <v>-0.31890321152542522</v>
      </c>
      <c r="AB59" s="11">
        <f>'OddsRatio_working_3-way'!X59^(1/3)*COS(('OddsRatio_working_3-way'!Y59+4*PI())/3)</f>
        <v>-0.20726276417978801</v>
      </c>
      <c r="AC59" s="11">
        <f>'OddsRatio_working_3-way'!X59^(1/3)*SIN('OddsRatio_working_3-way'!Y59/3)</f>
        <v>6.4455642327453863E-2</v>
      </c>
      <c r="AD59" s="11">
        <f>'OddsRatio_working_3-way'!X59^(1/3)*SIN(('OddsRatio_working_3-way'!Y59+2*PI())/3)</f>
        <v>0.42344528040401364</v>
      </c>
      <c r="AE59" s="11">
        <f>'OddsRatio_working_3-way'!X59^(1/3)*SIN(('OddsRatio_working_3-way'!Y59+4*PI())/3)</f>
        <v>-0.48790092273146751</v>
      </c>
      <c r="AF59" s="11">
        <f>-'OddsRatio_working_3-way'!U59/(3*'OddsRatio_working_3-way'!X59^(1/3))*COS(('OddsRatio_working_3-way'!Y59)/3)</f>
        <v>0.5261659757052134</v>
      </c>
      <c r="AG59" s="11">
        <f>-'OddsRatio_working_3-way'!U59/(3*'OddsRatio_working_3-way'!X59^(1/3))*COS(('OddsRatio_working_3-way'!Y59+2*PI())/3)</f>
        <v>-0.31890321152542528</v>
      </c>
      <c r="AH59" s="11">
        <f>-'OddsRatio_working_3-way'!U59/(3*'OddsRatio_working_3-way'!X59^(1/3))*COS(('OddsRatio_working_3-way'!Y59+4*PI())/3)</f>
        <v>-0.20726276417978803</v>
      </c>
      <c r="AI59" s="11">
        <f>'OddsRatio_working_3-way'!U59/(3*'OddsRatio_working_3-way'!X59^(1/3))*SIN(('OddsRatio_working_3-way'!Y59)/3)</f>
        <v>-6.4455642327453877E-2</v>
      </c>
      <c r="AJ59" s="11">
        <f>'OddsRatio_working_3-way'!U59/(3*'OddsRatio_working_3-way'!X59^(1/3))*SIN(('OddsRatio_working_3-way'!Y59+2*PI())/3)</f>
        <v>-0.42344528040401375</v>
      </c>
      <c r="AK59" s="11">
        <f>'OddsRatio_working_3-way'!U59/(3*'OddsRatio_working_3-way'!X59^(1/3))*SIN(('OddsRatio_working_3-way'!Y59+4*PI())/3)</f>
        <v>0.48790092273146757</v>
      </c>
      <c r="AL59" s="11">
        <f>'OddsRatio_working_3-way'!Z59+'OddsRatio_working_3-way'!AF59</f>
        <v>1.0523319514104266</v>
      </c>
      <c r="AM59" s="11">
        <f>'OddsRatio_working_3-way'!AA59+'OddsRatio_working_3-way'!AG59</f>
        <v>-0.63780642305085045</v>
      </c>
      <c r="AN59" s="11">
        <f>'OddsRatio_working_3-way'!AB59+'OddsRatio_working_3-way'!AH59</f>
        <v>-0.41452552835957601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1.0523319514104266</v>
      </c>
      <c r="AS59" s="11">
        <f>IF(('OddsRatio_working_3-way'!X59=0),IF(Q59&gt;0,-Q59^(1/3),(-Q59)^(1/3)),'OddsRatio_working_3-way'!AM59-'OddsRatio_working_3-way'!R59/3)</f>
        <v>-0.63780642305085045</v>
      </c>
      <c r="AT59" s="11">
        <f>IF(('OddsRatio_working_3-way'!X59=0),IF(Q59&gt;0,-Q59^(1/3),(-Q59)^(1/3)),'OddsRatio_working_3-way'!AN59-'OddsRatio_working_3-way'!R59/3)</f>
        <v>-0.41452552835957601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1.76</v>
      </c>
      <c r="B60" s="4">
        <f>IF('True_Odds_Calculator_3-way'!B59="","",'True_Odds_Calculator_3-way'!B59)</f>
        <v>3.43</v>
      </c>
      <c r="C60" s="4">
        <f>IF('True_Odds_Calculator_3-way'!C59="","",'True_Odds_Calculator_3-way'!C59)</f>
        <v>5.68</v>
      </c>
      <c r="D60" s="9">
        <f t="shared" si="13"/>
        <v>0.55330592888949204</v>
      </c>
      <c r="E60" s="9">
        <f t="shared" si="14"/>
        <v>0.27922864686752935</v>
      </c>
      <c r="F60" s="9">
        <f t="shared" si="15"/>
        <v>0.16746542424297861</v>
      </c>
      <c r="G60" s="9">
        <f t="shared" si="16"/>
        <v>1.0622610856601553</v>
      </c>
      <c r="H60" s="9">
        <f t="shared" si="17"/>
        <v>1.8073184251017183</v>
      </c>
      <c r="I60" s="9">
        <f t="shared" si="18"/>
        <v>3.5812944381541785</v>
      </c>
      <c r="J60" s="9">
        <f t="shared" si="19"/>
        <v>5.9713818808895258</v>
      </c>
      <c r="K60" s="11">
        <f t="shared" si="20"/>
        <v>0.56818181818181823</v>
      </c>
      <c r="L60" s="11">
        <f t="shared" si="21"/>
        <v>0.29154518950437314</v>
      </c>
      <c r="M60" s="11">
        <f t="shared" si="22"/>
        <v>0.17605633802816903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-0.25206386743466369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0.22951951038326435</v>
      </c>
      <c r="Q60" s="11">
        <f>2*'OddsRatio_working_3-way'!K60*'OddsRatio_working_3-way'!L60*'OddsRatio_working_3-way'!M60</f>
        <v>5.832770276575968E-2</v>
      </c>
      <c r="R60" s="11">
        <f t="shared" si="23"/>
        <v>0</v>
      </c>
      <c r="S60" s="11">
        <f t="shared" si="24"/>
        <v>-0.9105609333029735</v>
      </c>
      <c r="T60" s="11">
        <f t="shared" si="25"/>
        <v>-0.23140049130952312</v>
      </c>
      <c r="U60" s="11">
        <f>'OddsRatio_working_3-way'!S60-'OddsRatio_working_3-way'!R60^2/3</f>
        <v>-0.9105609333029735</v>
      </c>
      <c r="V60" s="11">
        <f>'OddsRatio_working_3-way'!S60*'OddsRatio_working_3-way'!R60/3-2*'OddsRatio_working_3-way'!R60^3/27-'OddsRatio_working_3-way'!T60</f>
        <v>0.23140049130952312</v>
      </c>
      <c r="W60" s="11">
        <f>'OddsRatio_working_3-way'!V60^2+4*'OddsRatio_working_3-way'!U60^3/27</f>
        <v>-5.8300536438765795E-2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0.16721746605622159</v>
      </c>
      <c r="Y60" s="11">
        <f>IF('OddsRatio_working_3-way'!W60&gt;=0,IF('OddsRatio_working_3-way'!V60+SQRT('OddsRatio_working_3-way'!W60)&gt;0,0,PI()),ACOS('OddsRatio_working_3-way'!V60/(2*'OddsRatio_working_3-way'!X60)))</f>
        <v>0.8066584285205598</v>
      </c>
      <c r="Z60" s="11">
        <f>'OddsRatio_working_3-way'!X60^(1/3)*COS('OddsRatio_working_3-way'!Y60/3)</f>
        <v>0.53113054283007766</v>
      </c>
      <c r="AA60" s="11">
        <f>'OddsRatio_working_3-way'!X60^(1/3)*COS(('OddsRatio_working_3-way'!Y60+2*PI())/3)</f>
        <v>-0.3923149979650935</v>
      </c>
      <c r="AB60" s="11">
        <f>'OddsRatio_working_3-way'!X60^(1/3)*COS(('OddsRatio_working_3-way'!Y60+4*PI())/3)</f>
        <v>-0.13881554486498424</v>
      </c>
      <c r="AC60" s="11">
        <f>'OddsRatio_working_3-way'!X60^(1/3)*SIN('OddsRatio_working_3-way'!Y60/3)</f>
        <v>0.14635797748677098</v>
      </c>
      <c r="AD60" s="11">
        <f>'OddsRatio_working_3-way'!X60^(1/3)*SIN(('OddsRatio_working_3-way'!Y60+2*PI())/3)</f>
        <v>0.38679355407328053</v>
      </c>
      <c r="AE60" s="11">
        <f>'OddsRatio_working_3-way'!X60^(1/3)*SIN(('OddsRatio_working_3-way'!Y60+4*PI())/3)</f>
        <v>-0.53315153156005157</v>
      </c>
      <c r="AF60" s="11">
        <f>-'OddsRatio_working_3-way'!U60/(3*'OddsRatio_working_3-way'!X60^(1/3))*COS(('OddsRatio_working_3-way'!Y60)/3)</f>
        <v>0.53113054283007766</v>
      </c>
      <c r="AG60" s="11">
        <f>-'OddsRatio_working_3-way'!U60/(3*'OddsRatio_working_3-way'!X60^(1/3))*COS(('OddsRatio_working_3-way'!Y60+2*PI())/3)</f>
        <v>-0.3923149979650935</v>
      </c>
      <c r="AH60" s="11">
        <f>-'OddsRatio_working_3-way'!U60/(3*'OddsRatio_working_3-way'!X60^(1/3))*COS(('OddsRatio_working_3-way'!Y60+4*PI())/3)</f>
        <v>-0.13881554486498424</v>
      </c>
      <c r="AI60" s="11">
        <f>'OddsRatio_working_3-way'!U60/(3*'OddsRatio_working_3-way'!X60^(1/3))*SIN(('OddsRatio_working_3-way'!Y60)/3)</f>
        <v>-0.14635797748677098</v>
      </c>
      <c r="AJ60" s="11">
        <f>'OddsRatio_working_3-way'!U60/(3*'OddsRatio_working_3-way'!X60^(1/3))*SIN(('OddsRatio_working_3-way'!Y60+2*PI())/3)</f>
        <v>-0.38679355407328053</v>
      </c>
      <c r="AK60" s="11">
        <f>'OddsRatio_working_3-way'!U60/(3*'OddsRatio_working_3-way'!X60^(1/3))*SIN(('OddsRatio_working_3-way'!Y60+4*PI())/3)</f>
        <v>0.53315153156005157</v>
      </c>
      <c r="AL60" s="11">
        <f>'OddsRatio_working_3-way'!Z60+'OddsRatio_working_3-way'!AF60</f>
        <v>1.0622610856601553</v>
      </c>
      <c r="AM60" s="11">
        <f>'OddsRatio_working_3-way'!AA60+'OddsRatio_working_3-way'!AG60</f>
        <v>-0.78462999593018701</v>
      </c>
      <c r="AN60" s="11">
        <f>'OddsRatio_working_3-way'!AB60+'OddsRatio_working_3-way'!AH60</f>
        <v>-0.27763108972996847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1.0622610856601553</v>
      </c>
      <c r="AS60" s="11">
        <f>IF(('OddsRatio_working_3-way'!X60=0),IF(Q60&gt;0,-Q60^(1/3),(-Q60)^(1/3)),'OddsRatio_working_3-way'!AM60-'OddsRatio_working_3-way'!R60/3)</f>
        <v>-0.78462999593018701</v>
      </c>
      <c r="AT60" s="11">
        <f>IF(('OddsRatio_working_3-way'!X60=0),IF(Q60&gt;0,-Q60^(1/3),(-Q60)^(1/3)),'OddsRatio_working_3-way'!AN60-'OddsRatio_working_3-way'!R60/3)</f>
        <v>-0.27763108972996847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4.62</v>
      </c>
      <c r="B61" s="4">
        <f>IF('True_Odds_Calculator_3-way'!B60="","",'True_Odds_Calculator_3-way'!B60)</f>
        <v>3.7</v>
      </c>
      <c r="C61" s="4">
        <f>IF('True_Odds_Calculator_3-way'!C60="","",'True_Odds_Calculator_3-way'!C60)</f>
        <v>1.82</v>
      </c>
      <c r="D61" s="9">
        <f t="shared" si="13"/>
        <v>0.20655420119851037</v>
      </c>
      <c r="E61" s="9">
        <f t="shared" si="14"/>
        <v>0.25872611815105051</v>
      </c>
      <c r="F61" s="9">
        <f t="shared" si="15"/>
        <v>0.53471968065043918</v>
      </c>
      <c r="G61" s="9">
        <f t="shared" si="16"/>
        <v>1.0611448280841562</v>
      </c>
      <c r="H61" s="9">
        <f t="shared" si="17"/>
        <v>4.8413442776646454</v>
      </c>
      <c r="I61" s="9">
        <f t="shared" si="18"/>
        <v>3.8650910358272217</v>
      </c>
      <c r="J61" s="9">
        <f t="shared" si="19"/>
        <v>1.8701387590290084</v>
      </c>
      <c r="K61" s="11">
        <f t="shared" si="20"/>
        <v>0.21645021645021645</v>
      </c>
      <c r="L61" s="11">
        <f t="shared" si="21"/>
        <v>0.27027027027027023</v>
      </c>
      <c r="M61" s="11">
        <f t="shared" si="22"/>
        <v>0.54945054945054939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-0.25761497190068616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0.22950022950022941</v>
      </c>
      <c r="Q61" s="11">
        <f>2*'OddsRatio_working_3-way'!K61*'OddsRatio_working_3-way'!L61*'OddsRatio_working_3-way'!M61</f>
        <v>6.4285778571492841E-2</v>
      </c>
      <c r="R61" s="11">
        <f t="shared" si="23"/>
        <v>0</v>
      </c>
      <c r="S61" s="11">
        <f t="shared" si="24"/>
        <v>-0.89086526224378237</v>
      </c>
      <c r="T61" s="11">
        <f t="shared" si="25"/>
        <v>-0.24954209026436486</v>
      </c>
      <c r="U61" s="11">
        <f>'OddsRatio_working_3-way'!S61-'OddsRatio_working_3-way'!R61^2/3</f>
        <v>-0.89086526224378237</v>
      </c>
      <c r="V61" s="11">
        <f>'OddsRatio_working_3-way'!S61*'OddsRatio_working_3-way'!R61/3-2*'OddsRatio_working_3-way'!R61^3/27-'OddsRatio_working_3-way'!T61</f>
        <v>0.24954209026436486</v>
      </c>
      <c r="W61" s="11">
        <f>'OddsRatio_working_3-way'!V61^2+4*'OddsRatio_working_3-way'!U61^3/27</f>
        <v>-4.2473504044264525E-2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0.16182147482470685</v>
      </c>
      <c r="Y61" s="11">
        <f>IF('OddsRatio_working_3-way'!W61&gt;=0,IF('OddsRatio_working_3-way'!V61+SQRT('OddsRatio_working_3-way'!W61)&gt;0,0,PI()),ACOS('OddsRatio_working_3-way'!V61/(2*'OddsRatio_working_3-way'!X61)))</f>
        <v>0.69032149792717934</v>
      </c>
      <c r="Z61" s="11">
        <f>'OddsRatio_working_3-way'!X61^(1/3)*COS('OddsRatio_working_3-way'!Y61/3)</f>
        <v>0.53057241404207822</v>
      </c>
      <c r="AA61" s="11">
        <f>'OddsRatio_working_3-way'!X61^(1/3)*COS(('OddsRatio_working_3-way'!Y61+2*PI())/3)</f>
        <v>-0.37292449321195165</v>
      </c>
      <c r="AB61" s="11">
        <f>'OddsRatio_working_3-way'!X61^(1/3)*COS(('OddsRatio_working_3-way'!Y61+4*PI())/3)</f>
        <v>-0.15764792083012674</v>
      </c>
      <c r="AC61" s="11">
        <f>'OddsRatio_working_3-way'!X61^(1/3)*SIN('OddsRatio_working_3-way'!Y61/3)</f>
        <v>0.12428998701486657</v>
      </c>
      <c r="AD61" s="11">
        <f>'OddsRatio_working_3-way'!X61^(1/3)*SIN(('OddsRatio_working_3-way'!Y61+2*PI())/3)</f>
        <v>0.39734419560024187</v>
      </c>
      <c r="AE61" s="11">
        <f>'OddsRatio_working_3-way'!X61^(1/3)*SIN(('OddsRatio_working_3-way'!Y61+4*PI())/3)</f>
        <v>-0.52163418261510841</v>
      </c>
      <c r="AF61" s="11">
        <f>-'OddsRatio_working_3-way'!U61/(3*'OddsRatio_working_3-way'!X61^(1/3))*COS(('OddsRatio_working_3-way'!Y61)/3)</f>
        <v>0.530572414042078</v>
      </c>
      <c r="AG61" s="11">
        <f>-'OddsRatio_working_3-way'!U61/(3*'OddsRatio_working_3-way'!X61^(1/3))*COS(('OddsRatio_working_3-way'!Y61+2*PI())/3)</f>
        <v>-0.37292449321195148</v>
      </c>
      <c r="AH61" s="11">
        <f>-'OddsRatio_working_3-way'!U61/(3*'OddsRatio_working_3-way'!X61^(1/3))*COS(('OddsRatio_working_3-way'!Y61+4*PI())/3)</f>
        <v>-0.15764792083012669</v>
      </c>
      <c r="AI61" s="11">
        <f>'OddsRatio_working_3-way'!U61/(3*'OddsRatio_working_3-way'!X61^(1/3))*SIN(('OddsRatio_working_3-way'!Y61)/3)</f>
        <v>-0.12428998701486652</v>
      </c>
      <c r="AJ61" s="11">
        <f>'OddsRatio_working_3-way'!U61/(3*'OddsRatio_working_3-way'!X61^(1/3))*SIN(('OddsRatio_working_3-way'!Y61+2*PI())/3)</f>
        <v>-0.3973441956002417</v>
      </c>
      <c r="AK61" s="11">
        <f>'OddsRatio_working_3-way'!U61/(3*'OddsRatio_working_3-way'!X61^(1/3))*SIN(('OddsRatio_working_3-way'!Y61+4*PI())/3)</f>
        <v>0.5216341826151083</v>
      </c>
      <c r="AL61" s="11">
        <f>'OddsRatio_working_3-way'!Z61+'OddsRatio_working_3-way'!AF61</f>
        <v>1.0611448280841562</v>
      </c>
      <c r="AM61" s="11">
        <f>'OddsRatio_working_3-way'!AA61+'OddsRatio_working_3-way'!AG61</f>
        <v>-0.74584898642390307</v>
      </c>
      <c r="AN61" s="11">
        <f>'OddsRatio_working_3-way'!AB61+'OddsRatio_working_3-way'!AH61</f>
        <v>-0.31529584166025343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1.0611448280841562</v>
      </c>
      <c r="AS61" s="11">
        <f>IF(('OddsRatio_working_3-way'!X61=0),IF(Q61&gt;0,-Q61^(1/3),(-Q61)^(1/3)),'OddsRatio_working_3-way'!AM61-'OddsRatio_working_3-way'!R61/3)</f>
        <v>-0.74584898642390307</v>
      </c>
      <c r="AT61" s="11">
        <f>IF(('OddsRatio_working_3-way'!X61=0),IF(Q61&gt;0,-Q61^(1/3),(-Q61)^(1/3)),'OddsRatio_working_3-way'!AN61-'OddsRatio_working_3-way'!R61/3)</f>
        <v>-0.31529584166025343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2.77</v>
      </c>
      <c r="B62" s="4">
        <f>IF('True_Odds_Calculator_3-way'!B61="","",'True_Odds_Calculator_3-way'!B61)</f>
        <v>2.98</v>
      </c>
      <c r="C62" s="4">
        <f>IF('True_Odds_Calculator_3-way'!C61="","",'True_Odds_Calculator_3-way'!C61)</f>
        <v>2.97</v>
      </c>
      <c r="D62" s="9">
        <f t="shared" si="13"/>
        <v>0.34966088240683529</v>
      </c>
      <c r="E62" s="9">
        <f t="shared" si="14"/>
        <v>0.32461402809925838</v>
      </c>
      <c r="F62" s="9">
        <f t="shared" si="15"/>
        <v>0.32572508949390622</v>
      </c>
      <c r="G62" s="9">
        <f t="shared" si="16"/>
        <v>1.0507987846668021</v>
      </c>
      <c r="H62" s="9">
        <f t="shared" si="17"/>
        <v>2.8599138488602396</v>
      </c>
      <c r="I62" s="9">
        <f t="shared" si="18"/>
        <v>3.0805815936402676</v>
      </c>
      <c r="J62" s="9">
        <f t="shared" si="19"/>
        <v>3.0700736057936009</v>
      </c>
      <c r="K62" s="11">
        <f t="shared" si="20"/>
        <v>0.36101083032490977</v>
      </c>
      <c r="L62" s="11">
        <f t="shared" si="21"/>
        <v>0.33557046979865773</v>
      </c>
      <c r="M62" s="11">
        <f t="shared" si="22"/>
        <v>0.33670033670033667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-0.28161267656821654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0.23331547572576816</v>
      </c>
      <c r="Q62" s="11">
        <f>2*'OddsRatio_working_3-way'!K62*'OddsRatio_working_3-way'!L62*'OddsRatio_working_3-way'!M62</f>
        <v>8.1578837666352502E-2</v>
      </c>
      <c r="R62" s="11">
        <f t="shared" si="23"/>
        <v>0</v>
      </c>
      <c r="S62" s="11">
        <f t="shared" si="24"/>
        <v>-0.82849777420886417</v>
      </c>
      <c r="T62" s="11">
        <f t="shared" si="25"/>
        <v>-0.28968453643666581</v>
      </c>
      <c r="U62" s="11">
        <f>'OddsRatio_working_3-way'!S62-'OddsRatio_working_3-way'!R62^2/3</f>
        <v>-0.82849777420886417</v>
      </c>
      <c r="V62" s="11">
        <f>'OddsRatio_working_3-way'!S62*'OddsRatio_working_3-way'!R62/3-2*'OddsRatio_working_3-way'!R62^3/27-'OddsRatio_working_3-way'!T62</f>
        <v>0.28968453643666581</v>
      </c>
      <c r="W62" s="11">
        <f>'OddsRatio_working_3-way'!V62^2+4*'OddsRatio_working_3-way'!U62^3/27</f>
        <v>-3.3293834301607872E-4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0.14512931216120853</v>
      </c>
      <c r="Y62" s="11">
        <f>IF('OddsRatio_working_3-way'!W62&gt;=0,IF('OddsRatio_working_3-way'!V62+SQRT('OddsRatio_working_3-way'!W62)&gt;0,0,PI()),ACOS('OddsRatio_working_3-way'!V62/(2*'OddsRatio_working_3-way'!X62)))</f>
        <v>6.2904719419803801E-2</v>
      </c>
      <c r="Z62" s="11">
        <f>'OddsRatio_working_3-way'!X62^(1/3)*COS('OddsRatio_working_3-way'!Y62/3)</f>
        <v>0.52539939233340105</v>
      </c>
      <c r="AA62" s="11">
        <f>'OddsRatio_working_3-way'!X62^(1/3)*COS(('OddsRatio_working_3-way'!Y62+2*PI())/3)</f>
        <v>-0.27224183712069011</v>
      </c>
      <c r="AB62" s="11">
        <f>'OddsRatio_working_3-way'!X62^(1/3)*COS(('OddsRatio_working_3-way'!Y62+4*PI())/3)</f>
        <v>-0.25315755521271099</v>
      </c>
      <c r="AC62" s="11">
        <f>'OddsRatio_working_3-way'!X62^(1/3)*SIN('OddsRatio_working_3-way'!Y62/3)</f>
        <v>1.1018315296862705E-2</v>
      </c>
      <c r="AD62" s="11">
        <f>'OddsRatio_working_3-way'!X62^(1/3)*SIN(('OddsRatio_working_3-way'!Y62+2*PI())/3)</f>
        <v>0.44950006324520109</v>
      </c>
      <c r="AE62" s="11">
        <f>'OddsRatio_working_3-way'!X62^(1/3)*SIN(('OddsRatio_working_3-way'!Y62+4*PI())/3)</f>
        <v>-0.46051837854206351</v>
      </c>
      <c r="AF62" s="11">
        <f>-'OddsRatio_working_3-way'!U62/(3*'OddsRatio_working_3-way'!X62^(1/3))*COS(('OddsRatio_working_3-way'!Y62)/3)</f>
        <v>0.52539939233340094</v>
      </c>
      <c r="AG62" s="11">
        <f>-'OddsRatio_working_3-way'!U62/(3*'OddsRatio_working_3-way'!X62^(1/3))*COS(('OddsRatio_working_3-way'!Y62+2*PI())/3)</f>
        <v>-0.27224183712069006</v>
      </c>
      <c r="AH62" s="11">
        <f>-'OddsRatio_working_3-way'!U62/(3*'OddsRatio_working_3-way'!X62^(1/3))*COS(('OddsRatio_working_3-way'!Y62+4*PI())/3)</f>
        <v>-0.25315755521271094</v>
      </c>
      <c r="AI62" s="11">
        <f>'OddsRatio_working_3-way'!U62/(3*'OddsRatio_working_3-way'!X62^(1/3))*SIN(('OddsRatio_working_3-way'!Y62)/3)</f>
        <v>-1.1018315296862704E-2</v>
      </c>
      <c r="AJ62" s="11">
        <f>'OddsRatio_working_3-way'!U62/(3*'OddsRatio_working_3-way'!X62^(1/3))*SIN(('OddsRatio_working_3-way'!Y62+2*PI())/3)</f>
        <v>-0.44950006324520098</v>
      </c>
      <c r="AK62" s="11">
        <f>'OddsRatio_working_3-way'!U62/(3*'OddsRatio_working_3-way'!X62^(1/3))*SIN(('OddsRatio_working_3-way'!Y62+4*PI())/3)</f>
        <v>0.4605183785420634</v>
      </c>
      <c r="AL62" s="11">
        <f>'OddsRatio_working_3-way'!Z62+'OddsRatio_working_3-way'!AF62</f>
        <v>1.0507987846668021</v>
      </c>
      <c r="AM62" s="11">
        <f>'OddsRatio_working_3-way'!AA62+'OddsRatio_working_3-way'!AG62</f>
        <v>-0.54448367424138011</v>
      </c>
      <c r="AN62" s="11">
        <f>'OddsRatio_working_3-way'!AB62+'OddsRatio_working_3-way'!AH62</f>
        <v>-0.50631511042542199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1.0507987846668021</v>
      </c>
      <c r="AS62" s="11">
        <f>IF(('OddsRatio_working_3-way'!X62=0),IF(Q62&gt;0,-Q62^(1/3),(-Q62)^(1/3)),'OddsRatio_working_3-way'!AM62-'OddsRatio_working_3-way'!R62/3)</f>
        <v>-0.54448367424138011</v>
      </c>
      <c r="AT62" s="11">
        <f>IF(('OddsRatio_working_3-way'!X62=0),IF(Q62&gt;0,-Q62^(1/3),(-Q62)^(1/3)),'OddsRatio_working_3-way'!AN62-'OddsRatio_working_3-way'!R62/3)</f>
        <v>-0.50631511042542199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2.82</v>
      </c>
      <c r="B63" s="4">
        <f>IF('True_Odds_Calculator_3-way'!B62="","",'True_Odds_Calculator_3-way'!B62)</f>
        <v>3.62</v>
      </c>
      <c r="C63" s="4">
        <f>IF('True_Odds_Calculator_3-way'!C62="","",'True_Odds_Calculator_3-way'!C62)</f>
        <v>2.4500000000000002</v>
      </c>
      <c r="D63" s="9">
        <f t="shared" si="13"/>
        <v>0.34128670086042456</v>
      </c>
      <c r="E63" s="9">
        <f t="shared" si="14"/>
        <v>0.26465682406156837</v>
      </c>
      <c r="F63" s="9">
        <f t="shared" si="15"/>
        <v>0.39405647507800684</v>
      </c>
      <c r="G63" s="9">
        <f t="shared" si="16"/>
        <v>1.0604878046233683</v>
      </c>
      <c r="H63" s="9">
        <f t="shared" si="17"/>
        <v>2.9300878044145304</v>
      </c>
      <c r="I63" s="9">
        <f t="shared" si="18"/>
        <v>3.7784780481132247</v>
      </c>
      <c r="J63" s="9">
        <f t="shared" si="19"/>
        <v>2.5377073167038846</v>
      </c>
      <c r="K63" s="11">
        <f t="shared" si="20"/>
        <v>0.3546099290780142</v>
      </c>
      <c r="L63" s="11">
        <f t="shared" si="21"/>
        <v>0.27624309392265195</v>
      </c>
      <c r="M63" s="11">
        <f t="shared" si="22"/>
        <v>0.4081632653061224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-0.27645020627270522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0.23550033625769573</v>
      </c>
      <c r="Q63" s="11">
        <f>2*'OddsRatio_working_3-way'!K63*'OddsRatio_working_3-way'!L63*'OddsRatio_working_3-way'!M63</f>
        <v>7.9966158321798209E-2</v>
      </c>
      <c r="R63" s="11">
        <f t="shared" si="23"/>
        <v>0</v>
      </c>
      <c r="S63" s="11">
        <f t="shared" si="24"/>
        <v>-0.85187252862957041</v>
      </c>
      <c r="T63" s="11">
        <f t="shared" si="25"/>
        <v>-0.28926062092684901</v>
      </c>
      <c r="U63" s="11">
        <f>'OddsRatio_working_3-way'!S63-'OddsRatio_working_3-way'!R63^2/3</f>
        <v>-0.85187252862957041</v>
      </c>
      <c r="V63" s="11">
        <f>'OddsRatio_working_3-way'!S63*'OddsRatio_working_3-way'!R63/3-2*'OddsRatio_working_3-way'!R63^3/27-'OddsRatio_working_3-way'!T63</f>
        <v>0.28926062092684901</v>
      </c>
      <c r="W63" s="11">
        <f>'OddsRatio_working_3-way'!V63^2+4*'OddsRatio_working_3-way'!U63^3/27</f>
        <v>-7.9123900102292671E-3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0.15131432254517044</v>
      </c>
      <c r="Y63" s="11">
        <f>IF('OddsRatio_working_3-way'!W63&gt;=0,IF('OddsRatio_working_3-way'!V63+SQRT('OddsRatio_working_3-way'!W63)&gt;0,0,PI()),ACOS('OddsRatio_working_3-way'!V63/(2*'OddsRatio_working_3-way'!X63)))</f>
        <v>0.29833580174743535</v>
      </c>
      <c r="Z63" s="11">
        <f>'OddsRatio_working_3-way'!X63^(1/3)*COS('OddsRatio_working_3-way'!Y63/3)</f>
        <v>0.53024390231168417</v>
      </c>
      <c r="AA63" s="11">
        <f>'OddsRatio_working_3-way'!X63^(1/3)*COS(('OddsRatio_working_3-way'!Y63+2*PI())/3)</f>
        <v>-0.31093881708259924</v>
      </c>
      <c r="AB63" s="11">
        <f>'OddsRatio_working_3-way'!X63^(1/3)*COS(('OddsRatio_working_3-way'!Y63+4*PI())/3)</f>
        <v>-0.21930508522908526</v>
      </c>
      <c r="AC63" s="11">
        <f>'OddsRatio_working_3-way'!X63^(1/3)*SIN('OddsRatio_working_3-way'!Y63/3)</f>
        <v>5.2904759752476514E-2</v>
      </c>
      <c r="AD63" s="11">
        <f>'OddsRatio_working_3-way'!X63^(1/3)*SIN(('OddsRatio_working_3-way'!Y63+2*PI())/3)</f>
        <v>0.43275230972747447</v>
      </c>
      <c r="AE63" s="11">
        <f>'OddsRatio_working_3-way'!X63^(1/3)*SIN(('OddsRatio_working_3-way'!Y63+4*PI())/3)</f>
        <v>-0.48565706947995085</v>
      </c>
      <c r="AF63" s="11">
        <f>-'OddsRatio_working_3-way'!U63/(3*'OddsRatio_working_3-way'!X63^(1/3))*COS(('OddsRatio_working_3-way'!Y63)/3)</f>
        <v>0.53024390231168417</v>
      </c>
      <c r="AG63" s="11">
        <f>-'OddsRatio_working_3-way'!U63/(3*'OddsRatio_working_3-way'!X63^(1/3))*COS(('OddsRatio_working_3-way'!Y63+2*PI())/3)</f>
        <v>-0.31093881708259924</v>
      </c>
      <c r="AH63" s="11">
        <f>-'OddsRatio_working_3-way'!U63/(3*'OddsRatio_working_3-way'!X63^(1/3))*COS(('OddsRatio_working_3-way'!Y63+4*PI())/3)</f>
        <v>-0.21930508522908526</v>
      </c>
      <c r="AI63" s="11">
        <f>'OddsRatio_working_3-way'!U63/(3*'OddsRatio_working_3-way'!X63^(1/3))*SIN(('OddsRatio_working_3-way'!Y63)/3)</f>
        <v>-5.2904759752476514E-2</v>
      </c>
      <c r="AJ63" s="11">
        <f>'OddsRatio_working_3-way'!U63/(3*'OddsRatio_working_3-way'!X63^(1/3))*SIN(('OddsRatio_working_3-way'!Y63+2*PI())/3)</f>
        <v>-0.43275230972747447</v>
      </c>
      <c r="AK63" s="11">
        <f>'OddsRatio_working_3-way'!U63/(3*'OddsRatio_working_3-way'!X63^(1/3))*SIN(('OddsRatio_working_3-way'!Y63+4*PI())/3)</f>
        <v>0.48565706947995085</v>
      </c>
      <c r="AL63" s="11">
        <f>'OddsRatio_working_3-way'!Z63+'OddsRatio_working_3-way'!AF63</f>
        <v>1.0604878046233683</v>
      </c>
      <c r="AM63" s="11">
        <f>'OddsRatio_working_3-way'!AA63+'OddsRatio_working_3-way'!AG63</f>
        <v>-0.62187763416519848</v>
      </c>
      <c r="AN63" s="11">
        <f>'OddsRatio_working_3-way'!AB63+'OddsRatio_working_3-way'!AH63</f>
        <v>-0.43861017045817052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1.0604878046233683</v>
      </c>
      <c r="AS63" s="11">
        <f>IF(('OddsRatio_working_3-way'!X63=0),IF(Q63&gt;0,-Q63^(1/3),(-Q63)^(1/3)),'OddsRatio_working_3-way'!AM63-'OddsRatio_working_3-way'!R63/3)</f>
        <v>-0.62187763416519848</v>
      </c>
      <c r="AT63" s="11">
        <f>IF(('OddsRatio_working_3-way'!X63=0),IF(Q63&gt;0,-Q63^(1/3),(-Q63)^(1/3)),'OddsRatio_working_3-way'!AN63-'OddsRatio_working_3-way'!R63/3)</f>
        <v>-0.43861017045817052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2.64</v>
      </c>
      <c r="B64" s="4">
        <f>IF('True_Odds_Calculator_3-way'!B63="","",'True_Odds_Calculator_3-way'!B63)</f>
        <v>3.44</v>
      </c>
      <c r="C64" s="4">
        <f>IF('True_Odds_Calculator_3-way'!C63="","",'True_Odds_Calculator_3-way'!C63)</f>
        <v>2.71</v>
      </c>
      <c r="D64" s="9">
        <f t="shared" si="13"/>
        <v>0.36533403653036106</v>
      </c>
      <c r="E64" s="9">
        <f t="shared" si="14"/>
        <v>0.27896758296116786</v>
      </c>
      <c r="F64" s="9">
        <f t="shared" si="15"/>
        <v>0.35569838050847091</v>
      </c>
      <c r="G64" s="9">
        <f t="shared" si="16"/>
        <v>1.0592811028924287</v>
      </c>
      <c r="H64" s="9">
        <f t="shared" si="17"/>
        <v>2.7372210087435831</v>
      </c>
      <c r="I64" s="9">
        <f t="shared" si="18"/>
        <v>3.5846458910575265</v>
      </c>
      <c r="J64" s="9">
        <f t="shared" si="19"/>
        <v>2.811370685946053</v>
      </c>
      <c r="K64" s="11">
        <f t="shared" si="20"/>
        <v>0.37878787878787878</v>
      </c>
      <c r="L64" s="11">
        <f t="shared" si="21"/>
        <v>0.29069767441860467</v>
      </c>
      <c r="M64" s="11">
        <f t="shared" si="22"/>
        <v>0.36900369003690037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-0.27803413869233817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0.235259355764805</v>
      </c>
      <c r="Q64" s="11">
        <f>2*'OddsRatio_working_3-way'!K64*'OddsRatio_working_3-way'!L64*'OddsRatio_working_3-way'!M64</f>
        <v>8.1264026170917103E-2</v>
      </c>
      <c r="R64" s="11">
        <f t="shared" si="23"/>
        <v>0</v>
      </c>
      <c r="S64" s="11">
        <f t="shared" si="24"/>
        <v>-0.84615276696339048</v>
      </c>
      <c r="T64" s="11">
        <f t="shared" si="25"/>
        <v>-0.29228074851930586</v>
      </c>
      <c r="U64" s="11">
        <f>'OddsRatio_working_3-way'!S64-'OddsRatio_working_3-way'!R64^2/3</f>
        <v>-0.84615276696339048</v>
      </c>
      <c r="V64" s="11">
        <f>'OddsRatio_working_3-way'!S64*'OddsRatio_working_3-way'!R64/3-2*'OddsRatio_working_3-way'!R64^3/27-'OddsRatio_working_3-way'!T64</f>
        <v>0.29228074851930586</v>
      </c>
      <c r="W64" s="11">
        <f>'OddsRatio_working_3-way'!V64^2+4*'OddsRatio_working_3-way'!U64^3/27</f>
        <v>-4.3236393805012874E-3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0.14979291983894549</v>
      </c>
      <c r="Y64" s="11">
        <f>IF('OddsRatio_working_3-way'!W64&gt;=0,IF('OddsRatio_working_3-way'!V64+SQRT('OddsRatio_working_3-way'!W64)&gt;0,0,PI()),ACOS('OddsRatio_working_3-way'!V64/(2*'OddsRatio_working_3-way'!X64)))</f>
        <v>0.2212858446914121</v>
      </c>
      <c r="Z64" s="11">
        <f>'OddsRatio_working_3-way'!X64^(1/3)*COS('OddsRatio_working_3-way'!Y64/3)</f>
        <v>0.52964055144621447</v>
      </c>
      <c r="AA64" s="11">
        <f>'OddsRatio_working_3-way'!X64^(1/3)*COS(('OddsRatio_working_3-way'!Y64+2*PI())/3)</f>
        <v>-0.29871506055293151</v>
      </c>
      <c r="AB64" s="11">
        <f>'OddsRatio_working_3-way'!X64^(1/3)*COS(('OddsRatio_working_3-way'!Y64+4*PI())/3)</f>
        <v>-0.23092549089328276</v>
      </c>
      <c r="AC64" s="11">
        <f>'OddsRatio_working_3-way'!X64^(1/3)*SIN('OddsRatio_working_3-way'!Y64/3)</f>
        <v>3.9138326291247125E-2</v>
      </c>
      <c r="AD64" s="11">
        <f>'OddsRatio_working_3-way'!X64^(1/3)*SIN(('OddsRatio_working_3-way'!Y64+2*PI())/3)</f>
        <v>0.43911300928119712</v>
      </c>
      <c r="AE64" s="11">
        <f>'OddsRatio_working_3-way'!X64^(1/3)*SIN(('OddsRatio_working_3-way'!Y64+4*PI())/3)</f>
        <v>-0.47825133557244415</v>
      </c>
      <c r="AF64" s="11">
        <f>-'OddsRatio_working_3-way'!U64/(3*'OddsRatio_working_3-way'!X64^(1/3))*COS(('OddsRatio_working_3-way'!Y64)/3)</f>
        <v>0.52964055144621425</v>
      </c>
      <c r="AG64" s="11">
        <f>-'OddsRatio_working_3-way'!U64/(3*'OddsRatio_working_3-way'!X64^(1/3))*COS(('OddsRatio_working_3-way'!Y64+2*PI())/3)</f>
        <v>-0.2987150605529314</v>
      </c>
      <c r="AH64" s="11">
        <f>-'OddsRatio_working_3-way'!U64/(3*'OddsRatio_working_3-way'!X64^(1/3))*COS(('OddsRatio_working_3-way'!Y64+4*PI())/3)</f>
        <v>-0.23092549089328268</v>
      </c>
      <c r="AI64" s="11">
        <f>'OddsRatio_working_3-way'!U64/(3*'OddsRatio_working_3-way'!X64^(1/3))*SIN(('OddsRatio_working_3-way'!Y64)/3)</f>
        <v>-3.9138326291247111E-2</v>
      </c>
      <c r="AJ64" s="11">
        <f>'OddsRatio_working_3-way'!U64/(3*'OddsRatio_working_3-way'!X64^(1/3))*SIN(('OddsRatio_working_3-way'!Y64+2*PI())/3)</f>
        <v>-0.4391130092811969</v>
      </c>
      <c r="AK64" s="11">
        <f>'OddsRatio_working_3-way'!U64/(3*'OddsRatio_working_3-way'!X64^(1/3))*SIN(('OddsRatio_working_3-way'!Y64+4*PI())/3)</f>
        <v>0.47825133557244398</v>
      </c>
      <c r="AL64" s="11">
        <f>'OddsRatio_working_3-way'!Z64+'OddsRatio_working_3-way'!AF64</f>
        <v>1.0592811028924287</v>
      </c>
      <c r="AM64" s="11">
        <f>'OddsRatio_working_3-way'!AA64+'OddsRatio_working_3-way'!AG64</f>
        <v>-0.59743012110586291</v>
      </c>
      <c r="AN64" s="11">
        <f>'OddsRatio_working_3-way'!AB64+'OddsRatio_working_3-way'!AH64</f>
        <v>-0.46185098178656547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1.0592811028924287</v>
      </c>
      <c r="AS64" s="11">
        <f>IF(('OddsRatio_working_3-way'!X64=0),IF(Q64&gt;0,-Q64^(1/3),(-Q64)^(1/3)),'OddsRatio_working_3-way'!AM64-'OddsRatio_working_3-way'!R64/3)</f>
        <v>-0.59743012110586291</v>
      </c>
      <c r="AT64" s="11">
        <f>IF(('OddsRatio_working_3-way'!X64=0),IF(Q64&gt;0,-Q64^(1/3),(-Q64)^(1/3)),'OddsRatio_working_3-way'!AN64-'OddsRatio_working_3-way'!R64/3)</f>
        <v>-0.46185098178656547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2.78</v>
      </c>
      <c r="B65" s="4">
        <f>IF('True_Odds_Calculator_3-way'!B64="","",'True_Odds_Calculator_3-way'!B64)</f>
        <v>3.35</v>
      </c>
      <c r="C65" s="4">
        <f>IF('True_Odds_Calculator_3-way'!C64="","",'True_Odds_Calculator_3-way'!C64)</f>
        <v>2.62</v>
      </c>
      <c r="D65" s="9">
        <f t="shared" si="13"/>
        <v>0.3461036052593599</v>
      </c>
      <c r="E65" s="9">
        <f t="shared" si="14"/>
        <v>0.28617941344972642</v>
      </c>
      <c r="F65" s="9">
        <f t="shared" si="15"/>
        <v>0.36771698129091396</v>
      </c>
      <c r="G65" s="9">
        <f t="shared" si="16"/>
        <v>1.0614091259173803</v>
      </c>
      <c r="H65" s="9">
        <f t="shared" si="17"/>
        <v>2.8893082441329363</v>
      </c>
      <c r="I65" s="9">
        <f t="shared" si="18"/>
        <v>3.4943114459058444</v>
      </c>
      <c r="J65" s="9">
        <f t="shared" si="19"/>
        <v>2.7194827839861562</v>
      </c>
      <c r="K65" s="11">
        <f t="shared" si="20"/>
        <v>0.35971223021582738</v>
      </c>
      <c r="L65" s="11">
        <f t="shared" si="21"/>
        <v>0.29850746268656714</v>
      </c>
      <c r="M65" s="11">
        <f t="shared" si="22"/>
        <v>0.38167938931297707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-0.27772308756617814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0.2356551582250207</v>
      </c>
      <c r="Q65" s="11">
        <f>2*'OddsRatio_working_3-way'!K65*'OddsRatio_working_3-way'!L65*'OddsRatio_working_3-way'!M65</f>
        <v>8.1967011556528954E-2</v>
      </c>
      <c r="R65" s="11">
        <f t="shared" si="23"/>
        <v>0</v>
      </c>
      <c r="S65" s="11">
        <f t="shared" si="24"/>
        <v>-0.84852563137685433</v>
      </c>
      <c r="T65" s="11">
        <f t="shared" si="25"/>
        <v>-0.29513935004412328</v>
      </c>
      <c r="U65" s="11">
        <f>'OddsRatio_working_3-way'!S65-'OddsRatio_working_3-way'!R65^2/3</f>
        <v>-0.84852563137685433</v>
      </c>
      <c r="V65" s="11">
        <f>'OddsRatio_working_3-way'!S65*'OddsRatio_working_3-way'!R65/3-2*'OddsRatio_working_3-way'!R65^3/27-'OddsRatio_working_3-way'!T65</f>
        <v>0.29513935004412328</v>
      </c>
      <c r="W65" s="11">
        <f>'OddsRatio_working_3-way'!V65^2+4*'OddsRatio_working_3-way'!U65^3/27</f>
        <v>-3.4016301147381106E-3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0.15042345732897316</v>
      </c>
      <c r="Y65" s="11">
        <f>IF('OddsRatio_working_3-way'!W65&gt;=0,IF('OddsRatio_working_3-way'!V65+SQRT('OddsRatio_working_3-way'!W65)&gt;0,0,PI()),ACOS('OddsRatio_working_3-way'!V65/(2*'OddsRatio_working_3-way'!X65)))</f>
        <v>0.19509971864015463</v>
      </c>
      <c r="Z65" s="11">
        <f>'OddsRatio_working_3-way'!X65^(1/3)*COS('OddsRatio_working_3-way'!Y65/3)</f>
        <v>0.53070456295869028</v>
      </c>
      <c r="AA65" s="11">
        <f>'OddsRatio_working_3-way'!X65^(1/3)*COS(('OddsRatio_working_3-way'!Y65+2*PI())/3)</f>
        <v>-0.2952840035369334</v>
      </c>
      <c r="AB65" s="11">
        <f>'OddsRatio_working_3-way'!X65^(1/3)*COS(('OddsRatio_working_3-way'!Y65+4*PI())/3)</f>
        <v>-0.23542055942175699</v>
      </c>
      <c r="AC65" s="11">
        <f>'OddsRatio_working_3-way'!X65^(1/3)*SIN('OddsRatio_working_3-way'!Y65/3)</f>
        <v>3.4562175574515464E-2</v>
      </c>
      <c r="AD65" s="11">
        <f>'OddsRatio_working_3-way'!X65^(1/3)*SIN(('OddsRatio_working_3-way'!Y65+2*PI())/3)</f>
        <v>0.44232254563928619</v>
      </c>
      <c r="AE65" s="11">
        <f>'OddsRatio_working_3-way'!X65^(1/3)*SIN(('OddsRatio_working_3-way'!Y65+4*PI())/3)</f>
        <v>-0.47688472121380143</v>
      </c>
      <c r="AF65" s="11">
        <f>-'OddsRatio_working_3-way'!U65/(3*'OddsRatio_working_3-way'!X65^(1/3))*COS(('OddsRatio_working_3-way'!Y65)/3)</f>
        <v>0.53070456295869017</v>
      </c>
      <c r="AG65" s="11">
        <f>-'OddsRatio_working_3-way'!U65/(3*'OddsRatio_working_3-way'!X65^(1/3))*COS(('OddsRatio_working_3-way'!Y65+2*PI())/3)</f>
        <v>-0.29528400353693335</v>
      </c>
      <c r="AH65" s="11">
        <f>-'OddsRatio_working_3-way'!U65/(3*'OddsRatio_working_3-way'!X65^(1/3))*COS(('OddsRatio_working_3-way'!Y65+4*PI())/3)</f>
        <v>-0.23542055942175694</v>
      </c>
      <c r="AI65" s="11">
        <f>'OddsRatio_working_3-way'!U65/(3*'OddsRatio_working_3-way'!X65^(1/3))*SIN(('OddsRatio_working_3-way'!Y65)/3)</f>
        <v>-3.4562175574515457E-2</v>
      </c>
      <c r="AJ65" s="11">
        <f>'OddsRatio_working_3-way'!U65/(3*'OddsRatio_working_3-way'!X65^(1/3))*SIN(('OddsRatio_working_3-way'!Y65+2*PI())/3)</f>
        <v>-0.44232254563928608</v>
      </c>
      <c r="AK65" s="11">
        <f>'OddsRatio_working_3-way'!U65/(3*'OddsRatio_working_3-way'!X65^(1/3))*SIN(('OddsRatio_working_3-way'!Y65+4*PI())/3)</f>
        <v>0.47688472121380132</v>
      </c>
      <c r="AL65" s="11">
        <f>'OddsRatio_working_3-way'!Z65+'OddsRatio_working_3-way'!AF65</f>
        <v>1.0614091259173803</v>
      </c>
      <c r="AM65" s="11">
        <f>'OddsRatio_working_3-way'!AA65+'OddsRatio_working_3-way'!AG65</f>
        <v>-0.59056800707386681</v>
      </c>
      <c r="AN65" s="11">
        <f>'OddsRatio_working_3-way'!AB65+'OddsRatio_working_3-way'!AH65</f>
        <v>-0.47084111884351393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1.0614091259173803</v>
      </c>
      <c r="AS65" s="11">
        <f>IF(('OddsRatio_working_3-way'!X65=0),IF(Q65&gt;0,-Q65^(1/3),(-Q65)^(1/3)),'OddsRatio_working_3-way'!AM65-'OddsRatio_working_3-way'!R65/3)</f>
        <v>-0.59056800707386681</v>
      </c>
      <c r="AT65" s="11">
        <f>IF(('OddsRatio_working_3-way'!X65=0),IF(Q65&gt;0,-Q65^(1/3),(-Q65)^(1/3)),'OddsRatio_working_3-way'!AN65-'OddsRatio_working_3-way'!R65/3)</f>
        <v>-0.47084111884351393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1.55</v>
      </c>
      <c r="B66" s="4">
        <f>IF('True_Odds_Calculator_3-way'!B65="","",'True_Odds_Calculator_3-way'!B65)</f>
        <v>4.51</v>
      </c>
      <c r="C66" s="4">
        <f>IF('True_Odds_Calculator_3-way'!C65="","",'True_Odds_Calculator_3-way'!C65)</f>
        <v>5.61</v>
      </c>
      <c r="D66" s="9">
        <f t="shared" si="13"/>
        <v>0.62589802276040785</v>
      </c>
      <c r="E66" s="9">
        <f t="shared" si="14"/>
        <v>0.20770845313060712</v>
      </c>
      <c r="F66" s="9">
        <f t="shared" si="15"/>
        <v>0.16639352410898514</v>
      </c>
      <c r="G66" s="9">
        <f t="shared" si="16"/>
        <v>1.0867352003495117</v>
      </c>
      <c r="H66" s="9">
        <f t="shared" si="17"/>
        <v>1.5977043601922312</v>
      </c>
      <c r="I66" s="9">
        <f t="shared" si="18"/>
        <v>4.8144405532267855</v>
      </c>
      <c r="J66" s="9">
        <f t="shared" si="19"/>
        <v>6.0098492736112474</v>
      </c>
      <c r="K66" s="11">
        <f t="shared" si="20"/>
        <v>0.64516129032258063</v>
      </c>
      <c r="L66" s="11">
        <f t="shared" si="21"/>
        <v>0.22172949002217296</v>
      </c>
      <c r="M66" s="11">
        <f t="shared" si="22"/>
        <v>0.17825311942959002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-0.22693403232117537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0.22107925691360353</v>
      </c>
      <c r="Q66" s="11">
        <f>2*'OddsRatio_working_3-way'!K66*'OddsRatio_working_3-way'!L66*'OddsRatio_working_3-way'!M66</f>
        <v>5.0998675181915469E-2</v>
      </c>
      <c r="R66" s="11">
        <f t="shared" si="23"/>
        <v>0</v>
      </c>
      <c r="S66" s="11">
        <f t="shared" si="24"/>
        <v>-0.97420054036106096</v>
      </c>
      <c r="T66" s="11">
        <f t="shared" si="25"/>
        <v>-0.22472907505445469</v>
      </c>
      <c r="U66" s="11">
        <f>'OddsRatio_working_3-way'!S66-'OddsRatio_working_3-way'!R66^2/3</f>
        <v>-0.97420054036106096</v>
      </c>
      <c r="V66" s="11">
        <f>'OddsRatio_working_3-way'!S66*'OddsRatio_working_3-way'!R66/3-2*'OddsRatio_working_3-way'!R66^3/27-'OddsRatio_working_3-way'!T66</f>
        <v>0.22472907505445469</v>
      </c>
      <c r="W66" s="11">
        <f>'OddsRatio_working_3-way'!V66^2+4*'OddsRatio_working_3-way'!U66^3/27</f>
        <v>-8.64718480108288E-2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0.18505067223983512</v>
      </c>
      <c r="Y66" s="11">
        <f>IF('OddsRatio_working_3-way'!W66&gt;=0,IF('OddsRatio_working_3-way'!V66+SQRT('OddsRatio_working_3-way'!W66)&gt;0,0,PI()),ACOS('OddsRatio_working_3-way'!V66/(2*'OddsRatio_working_3-way'!X66)))</f>
        <v>0.91825247905102436</v>
      </c>
      <c r="Z66" s="11">
        <f>'OddsRatio_working_3-way'!X66^(1/3)*COS('OddsRatio_working_3-way'!Y66/3)</f>
        <v>0.54336760017475583</v>
      </c>
      <c r="AA66" s="11">
        <f>'OddsRatio_working_3-way'!X66^(1/3)*COS(('OddsRatio_working_3-way'!Y66+2*PI())/3)</f>
        <v>-0.42039114153530471</v>
      </c>
      <c r="AB66" s="11">
        <f>'OddsRatio_working_3-way'!X66^(1/3)*COS(('OddsRatio_working_3-way'!Y66+4*PI())/3)</f>
        <v>-0.12297645863945163</v>
      </c>
      <c r="AC66" s="11">
        <f>'OddsRatio_working_3-way'!X66^(1/3)*SIN('OddsRatio_working_3-way'!Y66/3)</f>
        <v>0.1717124472308682</v>
      </c>
      <c r="AD66" s="11">
        <f>'OddsRatio_working_3-way'!X66^(1/3)*SIN(('OddsRatio_working_3-way'!Y66+2*PI())/3)</f>
        <v>0.38471392172929036</v>
      </c>
      <c r="AE66" s="11">
        <f>'OddsRatio_working_3-way'!X66^(1/3)*SIN(('OddsRatio_working_3-way'!Y66+4*PI())/3)</f>
        <v>-0.5564263689601584</v>
      </c>
      <c r="AF66" s="11">
        <f>-'OddsRatio_working_3-way'!U66/(3*'OddsRatio_working_3-way'!X66^(1/3))*COS(('OddsRatio_working_3-way'!Y66)/3)</f>
        <v>0.54336760017475572</v>
      </c>
      <c r="AG66" s="11">
        <f>-'OddsRatio_working_3-way'!U66/(3*'OddsRatio_working_3-way'!X66^(1/3))*COS(('OddsRatio_working_3-way'!Y66+2*PI())/3)</f>
        <v>-0.4203911415353046</v>
      </c>
      <c r="AH66" s="11">
        <f>-'OddsRatio_working_3-way'!U66/(3*'OddsRatio_working_3-way'!X66^(1/3))*COS(('OddsRatio_working_3-way'!Y66+4*PI())/3)</f>
        <v>-0.1229764586394516</v>
      </c>
      <c r="AI66" s="11">
        <f>'OddsRatio_working_3-way'!U66/(3*'OddsRatio_working_3-way'!X66^(1/3))*SIN(('OddsRatio_working_3-way'!Y66)/3)</f>
        <v>-0.17171244723086818</v>
      </c>
      <c r="AJ66" s="11">
        <f>'OddsRatio_working_3-way'!U66/(3*'OddsRatio_working_3-way'!X66^(1/3))*SIN(('OddsRatio_working_3-way'!Y66+2*PI())/3)</f>
        <v>-0.38471392172929025</v>
      </c>
      <c r="AK66" s="11">
        <f>'OddsRatio_working_3-way'!U66/(3*'OddsRatio_working_3-way'!X66^(1/3))*SIN(('OddsRatio_working_3-way'!Y66+4*PI())/3)</f>
        <v>0.55642636896015829</v>
      </c>
      <c r="AL66" s="11">
        <f>'OddsRatio_working_3-way'!Z66+'OddsRatio_working_3-way'!AF66</f>
        <v>1.0867352003495117</v>
      </c>
      <c r="AM66" s="11">
        <f>'OddsRatio_working_3-way'!AA66+'OddsRatio_working_3-way'!AG66</f>
        <v>-0.84078228307060932</v>
      </c>
      <c r="AN66" s="11">
        <f>'OddsRatio_working_3-way'!AB66+'OddsRatio_working_3-way'!AH66</f>
        <v>-0.24595291727890323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1.0867352003495117</v>
      </c>
      <c r="AS66" s="11">
        <f>IF(('OddsRatio_working_3-way'!X66=0),IF(Q66&gt;0,-Q66^(1/3),(-Q66)^(1/3)),'OddsRatio_working_3-way'!AM66-'OddsRatio_working_3-way'!R66/3)</f>
        <v>-0.84078228307060932</v>
      </c>
      <c r="AT66" s="11">
        <f>IF(('OddsRatio_working_3-way'!X66=0),IF(Q66&gt;0,-Q66^(1/3),(-Q66)^(1/3)),'OddsRatio_working_3-way'!AN66-'OddsRatio_working_3-way'!R66/3)</f>
        <v>-0.24595291727890323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2.1800000000000002</v>
      </c>
      <c r="B67" s="4">
        <f>IF('True_Odds_Calculator_3-way'!B66="","",'True_Odds_Calculator_3-way'!B66)</f>
        <v>3.85</v>
      </c>
      <c r="C67" s="4">
        <f>IF('True_Odds_Calculator_3-way'!C66="","",'True_Odds_Calculator_3-way'!C66)</f>
        <v>3.24</v>
      </c>
      <c r="D67" s="9">
        <f t="shared" si="13"/>
        <v>0.44838108800790583</v>
      </c>
      <c r="E67" s="9">
        <f t="shared" si="14"/>
        <v>0.25180315135726722</v>
      </c>
      <c r="F67" s="9">
        <f t="shared" si="15"/>
        <v>0.29981576063482679</v>
      </c>
      <c r="G67" s="9">
        <f t="shared" si="16"/>
        <v>1.0425811139972652</v>
      </c>
      <c r="H67" s="9">
        <f t="shared" si="17"/>
        <v>2.2302457145167729</v>
      </c>
      <c r="I67" s="9">
        <f t="shared" si="18"/>
        <v>3.9713561748922062</v>
      </c>
      <c r="J67" s="9">
        <f t="shared" si="19"/>
        <v>3.3353816953538744</v>
      </c>
      <c r="K67" s="11">
        <f t="shared" si="20"/>
        <v>0.4587155963302752</v>
      </c>
      <c r="L67" s="11">
        <f t="shared" si="21"/>
        <v>0.25974025974025972</v>
      </c>
      <c r="M67" s="11">
        <f t="shared" si="22"/>
        <v>0.30864197530864196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-0.27702097426868055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0.23057133148876269</v>
      </c>
      <c r="Q67" s="11">
        <f>2*'OddsRatio_working_3-way'!K67*'OddsRatio_working_3-way'!L67*'OddsRatio_working_3-way'!M67</f>
        <v>7.3547474159094933E-2</v>
      </c>
      <c r="R67" s="11">
        <f t="shared" si="23"/>
        <v>0</v>
      </c>
      <c r="S67" s="11">
        <f t="shared" si="24"/>
        <v>-0.83232445520581155</v>
      </c>
      <c r="T67" s="11">
        <f t="shared" si="25"/>
        <v>-0.26549424408478828</v>
      </c>
      <c r="U67" s="11">
        <f>'OddsRatio_working_3-way'!S67-'OddsRatio_working_3-way'!R67^2/3</f>
        <v>-0.83232445520581155</v>
      </c>
      <c r="V67" s="11">
        <f>'OddsRatio_working_3-way'!S67*'OddsRatio_working_3-way'!R67/3-2*'OddsRatio_working_3-way'!R67^3/27-'OddsRatio_working_3-way'!T67</f>
        <v>0.26549424408478828</v>
      </c>
      <c r="W67" s="11">
        <f>'OddsRatio_working_3-way'!V67^2+4*'OddsRatio_working_3-way'!U67^3/27</f>
        <v>-1.4935683073726211E-2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0.14613596127911102</v>
      </c>
      <c r="Y67" s="11">
        <f>IF('OddsRatio_working_3-way'!W67&gt;=0,IF('OddsRatio_working_3-way'!V67+SQRT('OddsRatio_working_3-way'!W67)&gt;0,0,PI()),ACOS('OddsRatio_working_3-way'!V67/(2*'OddsRatio_working_3-way'!X67)))</f>
        <v>0.43140071460460816</v>
      </c>
      <c r="Z67" s="11">
        <f>'OddsRatio_working_3-way'!X67^(1/3)*COS('OddsRatio_working_3-way'!Y67/3)</f>
        <v>0.52129055699863258</v>
      </c>
      <c r="AA67" s="11">
        <f>'OddsRatio_working_3-way'!X67^(1/3)*COS(('OddsRatio_working_3-way'!Y67+2*PI())/3)</f>
        <v>-0.326015227172192</v>
      </c>
      <c r="AB67" s="11">
        <f>'OddsRatio_working_3-way'!X67^(1/3)*COS(('OddsRatio_working_3-way'!Y67+4*PI())/3)</f>
        <v>-0.19527532982644072</v>
      </c>
      <c r="AC67" s="11">
        <f>'OddsRatio_working_3-way'!X67^(1/3)*SIN('OddsRatio_working_3-way'!Y67/3)</f>
        <v>7.5482714926393552E-2</v>
      </c>
      <c r="AD67" s="11">
        <f>'OddsRatio_working_3-way'!X67^(1/3)*SIN(('OddsRatio_working_3-way'!Y67+2*PI())/3)</f>
        <v>0.41370950765055892</v>
      </c>
      <c r="AE67" s="11">
        <f>'OddsRatio_working_3-way'!X67^(1/3)*SIN(('OddsRatio_working_3-way'!Y67+4*PI())/3)</f>
        <v>-0.48919222257695255</v>
      </c>
      <c r="AF67" s="11">
        <f>-'OddsRatio_working_3-way'!U67/(3*'OddsRatio_working_3-way'!X67^(1/3))*COS(('OddsRatio_working_3-way'!Y67)/3)</f>
        <v>0.52129055699863258</v>
      </c>
      <c r="AG67" s="11">
        <f>-'OddsRatio_working_3-way'!U67/(3*'OddsRatio_working_3-way'!X67^(1/3))*COS(('OddsRatio_working_3-way'!Y67+2*PI())/3)</f>
        <v>-0.326015227172192</v>
      </c>
      <c r="AH67" s="11">
        <f>-'OddsRatio_working_3-way'!U67/(3*'OddsRatio_working_3-way'!X67^(1/3))*COS(('OddsRatio_working_3-way'!Y67+4*PI())/3)</f>
        <v>-0.19527532982644072</v>
      </c>
      <c r="AI67" s="11">
        <f>'OddsRatio_working_3-way'!U67/(3*'OddsRatio_working_3-way'!X67^(1/3))*SIN(('OddsRatio_working_3-way'!Y67)/3)</f>
        <v>-7.5482714926393552E-2</v>
      </c>
      <c r="AJ67" s="11">
        <f>'OddsRatio_working_3-way'!U67/(3*'OddsRatio_working_3-way'!X67^(1/3))*SIN(('OddsRatio_working_3-way'!Y67+2*PI())/3)</f>
        <v>-0.41370950765055892</v>
      </c>
      <c r="AK67" s="11">
        <f>'OddsRatio_working_3-way'!U67/(3*'OddsRatio_working_3-way'!X67^(1/3))*SIN(('OddsRatio_working_3-way'!Y67+4*PI())/3)</f>
        <v>0.48919222257695255</v>
      </c>
      <c r="AL67" s="11">
        <f>'OddsRatio_working_3-way'!Z67+'OddsRatio_working_3-way'!AF67</f>
        <v>1.0425811139972652</v>
      </c>
      <c r="AM67" s="11">
        <f>'OddsRatio_working_3-way'!AA67+'OddsRatio_working_3-way'!AG67</f>
        <v>-0.652030454344384</v>
      </c>
      <c r="AN67" s="11">
        <f>'OddsRatio_working_3-way'!AB67+'OddsRatio_working_3-way'!AH67</f>
        <v>-0.39055065965288144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1.0425811139972652</v>
      </c>
      <c r="AS67" s="11">
        <f>IF(('OddsRatio_working_3-way'!X67=0),IF(Q67&gt;0,-Q67^(1/3),(-Q67)^(1/3)),'OddsRatio_working_3-way'!AM67-'OddsRatio_working_3-way'!R67/3)</f>
        <v>-0.652030454344384</v>
      </c>
      <c r="AT67" s="11">
        <f>IF(('OddsRatio_working_3-way'!X67=0),IF(Q67&gt;0,-Q67^(1/3),(-Q67)^(1/3)),'OddsRatio_working_3-way'!AN67-'OddsRatio_working_3-way'!R67/3)</f>
        <v>-0.39055065965288144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2.89</v>
      </c>
      <c r="B68" s="4">
        <f>IF('True_Odds_Calculator_3-way'!B67="","",'True_Odds_Calculator_3-way'!B67)</f>
        <v>3.56</v>
      </c>
      <c r="C68" s="4">
        <f>IF('True_Odds_Calculator_3-way'!C67="","",'True_Odds_Calculator_3-way'!C67)</f>
        <v>2.4900000000000002</v>
      </c>
      <c r="D68" s="9">
        <f t="shared" ref="D68:D131" si="26">(K68/(AR68+K68-(AR68*K68)))</f>
        <v>0.33636622139390143</v>
      </c>
      <c r="E68" s="9">
        <f t="shared" ref="E68:E131" si="27">(L68/(AR68+L68-(AR68*L68)))</f>
        <v>0.27230477515052992</v>
      </c>
      <c r="F68" s="9">
        <f t="shared" ref="F68:F131" si="28">(M68/(AR68+M68-(AR68*M68)))</f>
        <v>0.3913290034555687</v>
      </c>
      <c r="G68" s="9">
        <f t="shared" ref="G68:G131" si="29">AR68</f>
        <v>1.0438889551227581</v>
      </c>
      <c r="H68" s="9">
        <f t="shared" ref="H68:H131" si="30">IF(A68="","",1/D68)</f>
        <v>2.9729501251820132</v>
      </c>
      <c r="I68" s="9">
        <f t="shared" ref="I68:I131" si="31">IF(B68="","",1/E68)</f>
        <v>3.6723557251142607</v>
      </c>
      <c r="J68" s="9">
        <f t="shared" ref="J68:J131" si="32">IF(C68="","",1/F68)</f>
        <v>2.5553945431329099</v>
      </c>
      <c r="K68" s="11">
        <f t="shared" ref="K68:K131" si="33">1/A68</f>
        <v>0.34602076124567471</v>
      </c>
      <c r="L68" s="11">
        <f t="shared" ref="L68:L131" si="34">1/B68</f>
        <v>0.2808988764044944</v>
      </c>
      <c r="M68" s="11">
        <f t="shared" ref="M68:M131" si="35">1/C68</f>
        <v>0.40160642570281119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-0.28141085784762643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0.23186716774957222</v>
      </c>
      <c r="Q68" s="11">
        <f>2*'OddsRatio_working_3-way'!K68*'OddsRatio_working_3-way'!L68*'OddsRatio_working_3-way'!M68</f>
        <v>7.806975345103441E-2</v>
      </c>
      <c r="R68" s="11">
        <f t="shared" ref="R68:R131" si="36">O68/N68</f>
        <v>0</v>
      </c>
      <c r="S68" s="11">
        <f t="shared" ref="S68:S131" si="37">P68/N68</f>
        <v>-0.82394534995206092</v>
      </c>
      <c r="T68" s="11">
        <f t="shared" ref="T68:T131" si="38">Q68/N68</f>
        <v>-0.27742267675153565</v>
      </c>
      <c r="U68" s="11">
        <f>'OddsRatio_working_3-way'!S68-'OddsRatio_working_3-way'!R68^2/3</f>
        <v>-0.82394534995206092</v>
      </c>
      <c r="V68" s="11">
        <f>'OddsRatio_working_3-way'!S68*'OddsRatio_working_3-way'!R68/3-2*'OddsRatio_working_3-way'!R68^3/27-'OddsRatio_working_3-way'!T68</f>
        <v>0.27742267675153565</v>
      </c>
      <c r="W68" s="11">
        <f>'OddsRatio_working_3-way'!V68^2+4*'OddsRatio_working_3-way'!U68^3/27</f>
        <v>-5.9055344491880796E-3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0.14393477344371575</v>
      </c>
      <c r="Y68" s="11">
        <f>IF('OddsRatio_working_3-way'!W68&gt;=0,IF('OddsRatio_working_3-way'!V68+SQRT('OddsRatio_working_3-way'!W68)&gt;0,0,PI()),ACOS('OddsRatio_working_3-way'!V68/(2*'OddsRatio_working_3-way'!X68)))</f>
        <v>0.27022930854247074</v>
      </c>
      <c r="Z68" s="11">
        <f>'OddsRatio_working_3-way'!X68^(1/3)*COS('OddsRatio_working_3-way'!Y68/3)</f>
        <v>0.52194447756137896</v>
      </c>
      <c r="AA68" s="11">
        <f>'OddsRatio_working_3-way'!X68^(1/3)*COS(('OddsRatio_working_3-way'!Y68+2*PI())/3)</f>
        <v>-0.30179881401544967</v>
      </c>
      <c r="AB68" s="11">
        <f>'OddsRatio_working_3-way'!X68^(1/3)*COS(('OddsRatio_working_3-way'!Y68+4*PI())/3)</f>
        <v>-0.22014566354592946</v>
      </c>
      <c r="AC68" s="11">
        <f>'OddsRatio_working_3-way'!X68^(1/3)*SIN('OddsRatio_working_3-way'!Y68/3)</f>
        <v>4.7142468403758617E-2</v>
      </c>
      <c r="AD68" s="11">
        <f>'OddsRatio_working_3-way'!X68^(1/3)*SIN(('OddsRatio_working_3-way'!Y68+2*PI())/3)</f>
        <v>0.4284459427312719</v>
      </c>
      <c r="AE68" s="11">
        <f>'OddsRatio_working_3-way'!X68^(1/3)*SIN(('OddsRatio_working_3-way'!Y68+4*PI())/3)</f>
        <v>-0.47558841113503036</v>
      </c>
      <c r="AF68" s="11">
        <f>-'OddsRatio_working_3-way'!U68/(3*'OddsRatio_working_3-way'!X68^(1/3))*COS(('OddsRatio_working_3-way'!Y68)/3)</f>
        <v>0.52194447756137907</v>
      </c>
      <c r="AG68" s="11">
        <f>-'OddsRatio_working_3-way'!U68/(3*'OddsRatio_working_3-way'!X68^(1/3))*COS(('OddsRatio_working_3-way'!Y68+2*PI())/3)</f>
        <v>-0.30179881401544972</v>
      </c>
      <c r="AH68" s="11">
        <f>-'OddsRatio_working_3-way'!U68/(3*'OddsRatio_working_3-way'!X68^(1/3))*COS(('OddsRatio_working_3-way'!Y68+4*PI())/3)</f>
        <v>-0.22014566354592952</v>
      </c>
      <c r="AI68" s="11">
        <f>'OddsRatio_working_3-way'!U68/(3*'OddsRatio_working_3-way'!X68^(1/3))*SIN(('OddsRatio_working_3-way'!Y68)/3)</f>
        <v>-4.7142468403758631E-2</v>
      </c>
      <c r="AJ68" s="11">
        <f>'OddsRatio_working_3-way'!U68/(3*'OddsRatio_working_3-way'!X68^(1/3))*SIN(('OddsRatio_working_3-way'!Y68+2*PI())/3)</f>
        <v>-0.42844594273127196</v>
      </c>
      <c r="AK68" s="11">
        <f>'OddsRatio_working_3-way'!U68/(3*'OddsRatio_working_3-way'!X68^(1/3))*SIN(('OddsRatio_working_3-way'!Y68+4*PI())/3)</f>
        <v>0.47558841113503048</v>
      </c>
      <c r="AL68" s="11">
        <f>'OddsRatio_working_3-way'!Z68+'OddsRatio_working_3-way'!AF68</f>
        <v>1.0438889551227581</v>
      </c>
      <c r="AM68" s="11">
        <f>'OddsRatio_working_3-way'!AA68+'OddsRatio_working_3-way'!AG68</f>
        <v>-0.60359762803089945</v>
      </c>
      <c r="AN68" s="11">
        <f>'OddsRatio_working_3-way'!AB68+'OddsRatio_working_3-way'!AH68</f>
        <v>-0.44029132709185897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1.0438889551227581</v>
      </c>
      <c r="AS68" s="11">
        <f>IF(('OddsRatio_working_3-way'!X68=0),IF(Q68&gt;0,-Q68^(1/3),(-Q68)^(1/3)),'OddsRatio_working_3-way'!AM68-'OddsRatio_working_3-way'!R68/3)</f>
        <v>-0.60359762803089945</v>
      </c>
      <c r="AT68" s="11">
        <f>IF(('OddsRatio_working_3-way'!X68=0),IF(Q68&gt;0,-Q68^(1/3),(-Q68)^(1/3)),'OddsRatio_working_3-way'!AN68-'OddsRatio_working_3-way'!R68/3)</f>
        <v>-0.44029132709185897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1.95</v>
      </c>
      <c r="B69" s="4">
        <f>IF('True_Odds_Calculator_3-way'!B68="","",'True_Odds_Calculator_3-way'!B68)</f>
        <v>3.65</v>
      </c>
      <c r="C69" s="4">
        <f>IF('True_Odds_Calculator_3-way'!C68="","",'True_Odds_Calculator_3-way'!C68)</f>
        <v>4.13</v>
      </c>
      <c r="D69" s="9">
        <f t="shared" si="26"/>
        <v>0.50131060755853707</v>
      </c>
      <c r="E69" s="9">
        <f t="shared" si="27"/>
        <v>0.26490850112401654</v>
      </c>
      <c r="F69" s="9">
        <f t="shared" si="28"/>
        <v>0.23378089131744653</v>
      </c>
      <c r="G69" s="9">
        <f t="shared" si="29"/>
        <v>1.0471276582924993</v>
      </c>
      <c r="H69" s="9">
        <f t="shared" si="30"/>
        <v>1.9947712753778744</v>
      </c>
      <c r="I69" s="9">
        <f t="shared" si="31"/>
        <v>3.7748882944751232</v>
      </c>
      <c r="J69" s="9">
        <f t="shared" si="32"/>
        <v>4.277509570455523</v>
      </c>
      <c r="K69" s="11">
        <f t="shared" si="33"/>
        <v>0.51282051282051289</v>
      </c>
      <c r="L69" s="11">
        <f t="shared" si="34"/>
        <v>0.27397260273972601</v>
      </c>
      <c r="M69" s="11">
        <f t="shared" si="35"/>
        <v>0.24213075060532688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-0.26806263931873409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0.22894835989797677</v>
      </c>
      <c r="Q69" s="11">
        <f>2*'OddsRatio_working_3-way'!K69*'OddsRatio_working_3-way'!L69*'OddsRatio_working_3-way'!M69</f>
        <v>6.8038145586322971E-2</v>
      </c>
      <c r="R69" s="11">
        <f t="shared" si="36"/>
        <v>0</v>
      </c>
      <c r="S69" s="11">
        <f t="shared" si="37"/>
        <v>-0.85408530065896526</v>
      </c>
      <c r="T69" s="11">
        <f t="shared" si="38"/>
        <v>-0.25381435383624529</v>
      </c>
      <c r="U69" s="11">
        <f>'OddsRatio_working_3-way'!S69-'OddsRatio_working_3-way'!R69^2/3</f>
        <v>-0.85408530065896526</v>
      </c>
      <c r="V69" s="11">
        <f>'OddsRatio_working_3-way'!S69*'OddsRatio_working_3-way'!R69/3-2*'OddsRatio_working_3-way'!R69^3/27-'OddsRatio_working_3-way'!T69</f>
        <v>0.25381435383624529</v>
      </c>
      <c r="W69" s="11">
        <f>'OddsRatio_working_3-way'!V69^2+4*'OddsRatio_working_3-way'!U69^3/27</f>
        <v>-2.7877905793864538E-2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0.15190427249354713</v>
      </c>
      <c r="Y69" s="11">
        <f>IF('OddsRatio_working_3-way'!W69&gt;=0,IF('OddsRatio_working_3-way'!V69+SQRT('OddsRatio_working_3-way'!W69)&gt;0,0,PI()),ACOS('OddsRatio_working_3-way'!V69/(2*'OddsRatio_working_3-way'!X69)))</f>
        <v>0.58186016688731168</v>
      </c>
      <c r="Z69" s="11">
        <f>'OddsRatio_working_3-way'!X69^(1/3)*COS('OddsRatio_working_3-way'!Y69/3)</f>
        <v>0.52356382914624966</v>
      </c>
      <c r="AA69" s="11">
        <f>'OddsRatio_working_3-way'!X69^(1/3)*COS(('OddsRatio_working_3-way'!Y69+2*PI())/3)</f>
        <v>-0.35084376258914585</v>
      </c>
      <c r="AB69" s="11">
        <f>'OddsRatio_working_3-way'!X69^(1/3)*COS(('OddsRatio_working_3-way'!Y69+4*PI())/3)</f>
        <v>-0.17272006655710379</v>
      </c>
      <c r="AC69" s="11">
        <f>'OddsRatio_working_3-way'!X69^(1/3)*SIN('OddsRatio_working_3-way'!Y69/3)</f>
        <v>0.10283976385315051</v>
      </c>
      <c r="AD69" s="11">
        <f>'OddsRatio_working_3-way'!X69^(1/3)*SIN(('OddsRatio_working_3-way'!Y69+2*PI())/3)</f>
        <v>0.40199969461673257</v>
      </c>
      <c r="AE69" s="11">
        <f>'OddsRatio_working_3-way'!X69^(1/3)*SIN(('OddsRatio_working_3-way'!Y69+4*PI())/3)</f>
        <v>-0.5048394584698831</v>
      </c>
      <c r="AF69" s="11">
        <f>-'OddsRatio_working_3-way'!U69/(3*'OddsRatio_working_3-way'!X69^(1/3))*COS(('OddsRatio_working_3-way'!Y69)/3)</f>
        <v>0.52356382914624955</v>
      </c>
      <c r="AG69" s="11">
        <f>-'OddsRatio_working_3-way'!U69/(3*'OddsRatio_working_3-way'!X69^(1/3))*COS(('OddsRatio_working_3-way'!Y69+2*PI())/3)</f>
        <v>-0.35084376258914579</v>
      </c>
      <c r="AH69" s="11">
        <f>-'OddsRatio_working_3-way'!U69/(3*'OddsRatio_working_3-way'!X69^(1/3))*COS(('OddsRatio_working_3-way'!Y69+4*PI())/3)</f>
        <v>-0.17272006655710376</v>
      </c>
      <c r="AI69" s="11">
        <f>'OddsRatio_working_3-way'!U69/(3*'OddsRatio_working_3-way'!X69^(1/3))*SIN(('OddsRatio_working_3-way'!Y69)/3)</f>
        <v>-0.10283976385315048</v>
      </c>
      <c r="AJ69" s="11">
        <f>'OddsRatio_working_3-way'!U69/(3*'OddsRatio_working_3-way'!X69^(1/3))*SIN(('OddsRatio_working_3-way'!Y69+2*PI())/3)</f>
        <v>-0.40199969461673246</v>
      </c>
      <c r="AK69" s="11">
        <f>'OddsRatio_working_3-way'!U69/(3*'OddsRatio_working_3-way'!X69^(1/3))*SIN(('OddsRatio_working_3-way'!Y69+4*PI())/3)</f>
        <v>0.50483945846988298</v>
      </c>
      <c r="AL69" s="11">
        <f>'OddsRatio_working_3-way'!Z69+'OddsRatio_working_3-way'!AF69</f>
        <v>1.0471276582924993</v>
      </c>
      <c r="AM69" s="11">
        <f>'OddsRatio_working_3-way'!AA69+'OddsRatio_working_3-way'!AG69</f>
        <v>-0.70168752517829169</v>
      </c>
      <c r="AN69" s="11">
        <f>'OddsRatio_working_3-way'!AB69+'OddsRatio_working_3-way'!AH69</f>
        <v>-0.34544013311420751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1.0471276582924993</v>
      </c>
      <c r="AS69" s="11">
        <f>IF(('OddsRatio_working_3-way'!X69=0),IF(Q69&gt;0,-Q69^(1/3),(-Q69)^(1/3)),'OddsRatio_working_3-way'!AM69-'OddsRatio_working_3-way'!R69/3)</f>
        <v>-0.70168752517829169</v>
      </c>
      <c r="AT69" s="11">
        <f>IF(('OddsRatio_working_3-way'!X69=0),IF(Q69&gt;0,-Q69^(1/3),(-Q69)^(1/3)),'OddsRatio_working_3-way'!AN69-'OddsRatio_working_3-way'!R69/3)</f>
        <v>-0.34544013311420751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1.46</v>
      </c>
      <c r="B70" s="4">
        <f>IF('True_Odds_Calculator_3-way'!B69="","",'True_Odds_Calculator_3-way'!B69)</f>
        <v>4.46</v>
      </c>
      <c r="C70" s="4">
        <f>IF('True_Odds_Calculator_3-way'!C69="","",'True_Odds_Calculator_3-way'!C69)</f>
        <v>8.16</v>
      </c>
      <c r="D70" s="9">
        <f t="shared" si="26"/>
        <v>0.67092777916684343</v>
      </c>
      <c r="E70" s="9">
        <f t="shared" si="27"/>
        <v>0.21325540702642445</v>
      </c>
      <c r="F70" s="9">
        <f t="shared" si="28"/>
        <v>0.11581681380673245</v>
      </c>
      <c r="G70" s="9">
        <f t="shared" si="29"/>
        <v>1.0662464952694435</v>
      </c>
      <c r="H70" s="9">
        <f t="shared" si="30"/>
        <v>1.4904733878239438</v>
      </c>
      <c r="I70" s="9">
        <f t="shared" si="31"/>
        <v>4.6892128736322736</v>
      </c>
      <c r="J70" s="9">
        <f t="shared" si="32"/>
        <v>8.6343249061292155</v>
      </c>
      <c r="K70" s="11">
        <f t="shared" si="33"/>
        <v>0.68493150684931503</v>
      </c>
      <c r="L70" s="11">
        <f t="shared" si="34"/>
        <v>0.22421524663677131</v>
      </c>
      <c r="M70" s="11">
        <f t="shared" si="35"/>
        <v>0.12254901960784313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-0.21447124829414554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0.20852680405044871</v>
      </c>
      <c r="Q70" s="11">
        <f>2*'OddsRatio_working_3-way'!K70*'OddsRatio_working_3-way'!L70*'OddsRatio_working_3-way'!M70</f>
        <v>3.7640217337626118E-2</v>
      </c>
      <c r="R70" s="11">
        <f t="shared" si="36"/>
        <v>0</v>
      </c>
      <c r="S70" s="11">
        <f t="shared" si="37"/>
        <v>-0.97228325805450588</v>
      </c>
      <c r="T70" s="11">
        <f t="shared" si="38"/>
        <v>-0.17550239315063282</v>
      </c>
      <c r="U70" s="11">
        <f>'OddsRatio_working_3-way'!S70-'OddsRatio_working_3-way'!R70^2/3</f>
        <v>-0.97228325805450588</v>
      </c>
      <c r="V70" s="11">
        <f>'OddsRatio_working_3-way'!S70*'OddsRatio_working_3-way'!R70/3-2*'OddsRatio_working_3-way'!R70^3/27-'OddsRatio_working_3-way'!T70</f>
        <v>0.17550239315063282</v>
      </c>
      <c r="W70" s="11">
        <f>'OddsRatio_working_3-way'!V70^2+4*'OddsRatio_working_3-way'!U70^3/27</f>
        <v>-0.10536678185346111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0.18450465566962018</v>
      </c>
      <c r="Y70" s="11">
        <f>IF('OddsRatio_working_3-way'!W70&gt;=0,IF('OddsRatio_working_3-way'!V70+SQRT('OddsRatio_working_3-way'!W70)&gt;0,0,PI()),ACOS('OddsRatio_working_3-way'!V70/(2*'OddsRatio_working_3-way'!X70)))</f>
        <v>1.0751455200392579</v>
      </c>
      <c r="Z70" s="11">
        <f>'OddsRatio_working_3-way'!X70^(1/3)*COS('OddsRatio_working_3-way'!Y70/3)</f>
        <v>0.53312324763472174</v>
      </c>
      <c r="AA70" s="11">
        <f>'OddsRatio_working_3-way'!X70^(1/3)*COS(('OddsRatio_working_3-way'!Y70+2*PI())/3)</f>
        <v>-0.43949373950783005</v>
      </c>
      <c r="AB70" s="11">
        <f>'OddsRatio_working_3-way'!X70^(1/3)*COS(('OddsRatio_working_3-way'!Y70+4*PI())/3)</f>
        <v>-9.3629508126891817E-2</v>
      </c>
      <c r="AC70" s="11">
        <f>'OddsRatio_working_3-way'!X70^(1/3)*SIN('OddsRatio_working_3-way'!Y70/3)</f>
        <v>0.19968480709084777</v>
      </c>
      <c r="AD70" s="11">
        <f>'OddsRatio_working_3-way'!X70^(1/3)*SIN(('OddsRatio_working_3-way'!Y70+2*PI())/3)</f>
        <v>0.36185587225430732</v>
      </c>
      <c r="AE70" s="11">
        <f>'OddsRatio_working_3-way'!X70^(1/3)*SIN(('OddsRatio_working_3-way'!Y70+4*PI())/3)</f>
        <v>-0.56154067934515506</v>
      </c>
      <c r="AF70" s="11">
        <f>-'OddsRatio_working_3-way'!U70/(3*'OddsRatio_working_3-way'!X70^(1/3))*COS(('OddsRatio_working_3-way'!Y70)/3)</f>
        <v>0.53312324763472174</v>
      </c>
      <c r="AG70" s="11">
        <f>-'OddsRatio_working_3-way'!U70/(3*'OddsRatio_working_3-way'!X70^(1/3))*COS(('OddsRatio_working_3-way'!Y70+2*PI())/3)</f>
        <v>-0.43949373950783005</v>
      </c>
      <c r="AH70" s="11">
        <f>-'OddsRatio_working_3-way'!U70/(3*'OddsRatio_working_3-way'!X70^(1/3))*COS(('OddsRatio_working_3-way'!Y70+4*PI())/3)</f>
        <v>-9.3629508126891817E-2</v>
      </c>
      <c r="AI70" s="11">
        <f>'OddsRatio_working_3-way'!U70/(3*'OddsRatio_working_3-way'!X70^(1/3))*SIN(('OddsRatio_working_3-way'!Y70)/3)</f>
        <v>-0.19968480709084777</v>
      </c>
      <c r="AJ70" s="11">
        <f>'OddsRatio_working_3-way'!U70/(3*'OddsRatio_working_3-way'!X70^(1/3))*SIN(('OddsRatio_working_3-way'!Y70+2*PI())/3)</f>
        <v>-0.36185587225430732</v>
      </c>
      <c r="AK70" s="11">
        <f>'OddsRatio_working_3-way'!U70/(3*'OddsRatio_working_3-way'!X70^(1/3))*SIN(('OddsRatio_working_3-way'!Y70+4*PI())/3)</f>
        <v>0.56154067934515506</v>
      </c>
      <c r="AL70" s="11">
        <f>'OddsRatio_working_3-way'!Z70+'OddsRatio_working_3-way'!AF70</f>
        <v>1.0662464952694435</v>
      </c>
      <c r="AM70" s="11">
        <f>'OddsRatio_working_3-way'!AA70+'OddsRatio_working_3-way'!AG70</f>
        <v>-0.8789874790156601</v>
      </c>
      <c r="AN70" s="11">
        <f>'OddsRatio_working_3-way'!AB70+'OddsRatio_working_3-way'!AH70</f>
        <v>-0.18725901625378363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1.0662464952694435</v>
      </c>
      <c r="AS70" s="11">
        <f>IF(('OddsRatio_working_3-way'!X70=0),IF(Q70&gt;0,-Q70^(1/3),(-Q70)^(1/3)),'OddsRatio_working_3-way'!AM70-'OddsRatio_working_3-way'!R70/3)</f>
        <v>-0.8789874790156601</v>
      </c>
      <c r="AT70" s="11">
        <f>IF(('OddsRatio_working_3-way'!X70=0),IF(Q70&gt;0,-Q70^(1/3),(-Q70)^(1/3)),'OddsRatio_working_3-way'!AN70-'OddsRatio_working_3-way'!R70/3)</f>
        <v>-0.18725901625378363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1.95</v>
      </c>
      <c r="B71" s="4">
        <f>IF('True_Odds_Calculator_3-way'!B70="","",'True_Odds_Calculator_3-way'!B70)</f>
        <v>3.66</v>
      </c>
      <c r="C71" s="4">
        <f>IF('True_Odds_Calculator_3-way'!C70="","",'True_Odds_Calculator_3-way'!C70)</f>
        <v>4.13</v>
      </c>
      <c r="D71" s="9">
        <f t="shared" si="26"/>
        <v>0.50160437471114394</v>
      </c>
      <c r="E71" s="9">
        <f t="shared" si="27"/>
        <v>0.26440417936481708</v>
      </c>
      <c r="F71" s="9">
        <f t="shared" si="28"/>
        <v>0.23399144592403884</v>
      </c>
      <c r="G71" s="9">
        <f t="shared" si="29"/>
        <v>1.045897923618357</v>
      </c>
      <c r="H71" s="9">
        <f t="shared" si="30"/>
        <v>1.9936030274374388</v>
      </c>
      <c r="I71" s="9">
        <f t="shared" si="31"/>
        <v>3.7820884768248293</v>
      </c>
      <c r="J71" s="9">
        <f t="shared" si="32"/>
        <v>4.273660500925458</v>
      </c>
      <c r="K71" s="11">
        <f t="shared" si="33"/>
        <v>0.51282051282051289</v>
      </c>
      <c r="L71" s="11">
        <f t="shared" si="34"/>
        <v>0.27322404371584696</v>
      </c>
      <c r="M71" s="11">
        <f t="shared" si="35"/>
        <v>0.24213075060532688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-0.26833902104810681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0.22866207917611089</v>
      </c>
      <c r="Q71" s="11">
        <f>2*'OddsRatio_working_3-way'!K71*'OddsRatio_working_3-way'!L71*'OddsRatio_working_3-way'!M71</f>
        <v>6.7852249013682753E-2</v>
      </c>
      <c r="R71" s="11">
        <f t="shared" si="36"/>
        <v>0</v>
      </c>
      <c r="S71" s="11">
        <f t="shared" si="37"/>
        <v>-0.85213875448668797</v>
      </c>
      <c r="T71" s="11">
        <f t="shared" si="38"/>
        <v>-0.25286016453610921</v>
      </c>
      <c r="U71" s="11">
        <f>'OddsRatio_working_3-way'!S71-'OddsRatio_working_3-way'!R71^2/3</f>
        <v>-0.85213875448668797</v>
      </c>
      <c r="V71" s="11">
        <f>'OddsRatio_working_3-way'!S71*'OddsRatio_working_3-way'!R71/3-2*'OddsRatio_working_3-way'!R71^3/27-'OddsRatio_working_3-way'!T71</f>
        <v>0.25286016453610921</v>
      </c>
      <c r="W71" s="11">
        <f>'OddsRatio_working_3-way'!V71^2+4*'OddsRatio_working_3-way'!U71^3/27</f>
        <v>-2.7731726009077237E-2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0.15138526085645315</v>
      </c>
      <c r="Y71" s="11">
        <f>IF('OddsRatio_working_3-way'!W71&gt;=0,IF('OddsRatio_working_3-way'!V71+SQRT('OddsRatio_working_3-way'!W71)&gt;0,0,PI()),ACOS('OddsRatio_working_3-way'!V71/(2*'OddsRatio_working_3-way'!X71)))</f>
        <v>0.58238269503430695</v>
      </c>
      <c r="Z71" s="11">
        <f>'OddsRatio_working_3-way'!X71^(1/3)*COS('OddsRatio_working_3-way'!Y71/3)</f>
        <v>0.52294896180917849</v>
      </c>
      <c r="AA71" s="11">
        <f>'OddsRatio_working_3-way'!X71^(1/3)*COS(('OddsRatio_working_3-way'!Y71+2*PI())/3)</f>
        <v>-0.35051366401348144</v>
      </c>
      <c r="AB71" s="11">
        <f>'OddsRatio_working_3-way'!X71^(1/3)*COS(('OddsRatio_working_3-way'!Y71+4*PI())/3)</f>
        <v>-0.17243529779569719</v>
      </c>
      <c r="AC71" s="11">
        <f>'OddsRatio_working_3-way'!X71^(1/3)*SIN('OddsRatio_working_3-way'!Y71/3)</f>
        <v>0.1028135926726866</v>
      </c>
      <c r="AD71" s="11">
        <f>'OddsRatio_working_3-way'!X71^(1/3)*SIN(('OddsRatio_working_3-way'!Y71+2*PI())/3)</f>
        <v>0.40148028947310355</v>
      </c>
      <c r="AE71" s="11">
        <f>'OddsRatio_working_3-way'!X71^(1/3)*SIN(('OddsRatio_working_3-way'!Y71+4*PI())/3)</f>
        <v>-0.50429388214578996</v>
      </c>
      <c r="AF71" s="11">
        <f>-'OddsRatio_working_3-way'!U71/(3*'OddsRatio_working_3-way'!X71^(1/3))*COS(('OddsRatio_working_3-way'!Y71)/3)</f>
        <v>0.52294896180917838</v>
      </c>
      <c r="AG71" s="11">
        <f>-'OddsRatio_working_3-way'!U71/(3*'OddsRatio_working_3-way'!X71^(1/3))*COS(('OddsRatio_working_3-way'!Y71+2*PI())/3)</f>
        <v>-0.35051366401348139</v>
      </c>
      <c r="AH71" s="11">
        <f>-'OddsRatio_working_3-way'!U71/(3*'OddsRatio_working_3-way'!X71^(1/3))*COS(('OddsRatio_working_3-way'!Y71+4*PI())/3)</f>
        <v>-0.17243529779569716</v>
      </c>
      <c r="AI71" s="11">
        <f>'OddsRatio_working_3-way'!U71/(3*'OddsRatio_working_3-way'!X71^(1/3))*SIN(('OddsRatio_working_3-way'!Y71)/3)</f>
        <v>-0.10281359267268657</v>
      </c>
      <c r="AJ71" s="11">
        <f>'OddsRatio_working_3-way'!U71/(3*'OddsRatio_working_3-way'!X71^(1/3))*SIN(('OddsRatio_working_3-way'!Y71+2*PI())/3)</f>
        <v>-0.40148028947310344</v>
      </c>
      <c r="AK71" s="11">
        <f>'OddsRatio_working_3-way'!U71/(3*'OddsRatio_working_3-way'!X71^(1/3))*SIN(('OddsRatio_working_3-way'!Y71+4*PI())/3)</f>
        <v>0.50429388214578985</v>
      </c>
      <c r="AL71" s="11">
        <f>'OddsRatio_working_3-way'!Z71+'OddsRatio_working_3-way'!AF71</f>
        <v>1.045897923618357</v>
      </c>
      <c r="AM71" s="11">
        <f>'OddsRatio_working_3-way'!AA71+'OddsRatio_working_3-way'!AG71</f>
        <v>-0.70102732802696277</v>
      </c>
      <c r="AN71" s="11">
        <f>'OddsRatio_working_3-way'!AB71+'OddsRatio_working_3-way'!AH71</f>
        <v>-0.34487059559139432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1.045897923618357</v>
      </c>
      <c r="AS71" s="11">
        <f>IF(('OddsRatio_working_3-way'!X71=0),IF(Q71&gt;0,-Q71^(1/3),(-Q71)^(1/3)),'OddsRatio_working_3-way'!AM71-'OddsRatio_working_3-way'!R71/3)</f>
        <v>-0.70102732802696277</v>
      </c>
      <c r="AT71" s="11">
        <f>IF(('OddsRatio_working_3-way'!X71=0),IF(Q71&gt;0,-Q71^(1/3),(-Q71)^(1/3)),'OddsRatio_working_3-way'!AN71-'OddsRatio_working_3-way'!R71/3)</f>
        <v>-0.34487059559139432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2.77</v>
      </c>
      <c r="B72" s="4">
        <f>IF('True_Odds_Calculator_3-way'!B71="","",'True_Odds_Calculator_3-way'!B71)</f>
        <v>3.18</v>
      </c>
      <c r="C72" s="4">
        <f>IF('True_Odds_Calculator_3-way'!C71="","",'True_Odds_Calculator_3-way'!C71)</f>
        <v>2.84</v>
      </c>
      <c r="D72" s="9">
        <f t="shared" si="26"/>
        <v>0.35156682982634746</v>
      </c>
      <c r="E72" s="9">
        <f t="shared" si="27"/>
        <v>0.30565658858584704</v>
      </c>
      <c r="F72" s="9">
        <f t="shared" si="28"/>
        <v>0.34277658158780577</v>
      </c>
      <c r="G72" s="9">
        <f t="shared" si="29"/>
        <v>1.0420392162931729</v>
      </c>
      <c r="H72" s="9">
        <f t="shared" si="30"/>
        <v>2.8444094128389157</v>
      </c>
      <c r="I72" s="9">
        <f t="shared" si="31"/>
        <v>3.2716454915191169</v>
      </c>
      <c r="J72" s="9">
        <f t="shared" si="32"/>
        <v>2.9173521579794377</v>
      </c>
      <c r="K72" s="11">
        <f t="shared" si="33"/>
        <v>0.36101083032490977</v>
      </c>
      <c r="L72" s="11">
        <f t="shared" si="34"/>
        <v>0.31446540880503143</v>
      </c>
      <c r="M72" s="11">
        <f t="shared" si="35"/>
        <v>0.35211267605633806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-0.28380651047487859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0.23144794795611076</v>
      </c>
      <c r="Q72" s="11">
        <f>2*'OddsRatio_working_3-way'!K72*'OddsRatio_working_3-way'!L72*'OddsRatio_working_3-way'!M72</f>
        <v>7.9947477705046899E-2</v>
      </c>
      <c r="R72" s="11">
        <f t="shared" si="36"/>
        <v>0</v>
      </c>
      <c r="S72" s="11">
        <f t="shared" si="37"/>
        <v>-0.81551317328429507</v>
      </c>
      <c r="T72" s="11">
        <f t="shared" si="38"/>
        <v>-0.28169712375968742</v>
      </c>
      <c r="U72" s="11">
        <f>'OddsRatio_working_3-way'!S72-'OddsRatio_working_3-way'!R72^2/3</f>
        <v>-0.81551317328429507</v>
      </c>
      <c r="V72" s="11">
        <f>'OddsRatio_working_3-way'!S72*'OddsRatio_working_3-way'!R72/3-2*'OddsRatio_working_3-way'!R72^3/27-'OddsRatio_working_3-way'!T72</f>
        <v>0.28169712375968742</v>
      </c>
      <c r="W72" s="11">
        <f>'OddsRatio_working_3-way'!V72^2+4*'OddsRatio_working_3-way'!U72^3/27</f>
        <v>-9.9733884957853292E-4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0.1417309143977234</v>
      </c>
      <c r="Y72" s="11">
        <f>IF('OddsRatio_working_3-way'!W72&gt;=0,IF('OddsRatio_working_3-way'!V72+SQRT('OddsRatio_working_3-way'!W72)&gt;0,0,PI()),ACOS('OddsRatio_working_3-way'!V72/(2*'OddsRatio_working_3-way'!X72)))</f>
        <v>0.1116424441147803</v>
      </c>
      <c r="Z72" s="11">
        <f>'OddsRatio_working_3-way'!X72^(1/3)*COS('OddsRatio_working_3-way'!Y72/3)</f>
        <v>0.52101960814658654</v>
      </c>
      <c r="AA72" s="11">
        <f>'OddsRatio_working_3-way'!X72^(1/3)*COS(('OddsRatio_working_3-way'!Y72+2*PI())/3)</f>
        <v>-0.27730918698329565</v>
      </c>
      <c r="AB72" s="11">
        <f>'OddsRatio_working_3-way'!X72^(1/3)*COS(('OddsRatio_working_3-way'!Y72+4*PI())/3)</f>
        <v>-0.243710421163291</v>
      </c>
      <c r="AC72" s="11">
        <f>'OddsRatio_working_3-way'!X72^(1/3)*SIN('OddsRatio_working_3-way'!Y72/3)</f>
        <v>1.9398256490618916E-2</v>
      </c>
      <c r="AD72" s="11">
        <f>'OddsRatio_working_3-way'!X72^(1/3)*SIN(('OddsRatio_working_3-way'!Y72+2*PI())/3)</f>
        <v>0.44151708827944813</v>
      </c>
      <c r="AE72" s="11">
        <f>'OddsRatio_working_3-way'!X72^(1/3)*SIN(('OddsRatio_working_3-way'!Y72+4*PI())/3)</f>
        <v>-0.46091534477006707</v>
      </c>
      <c r="AF72" s="11">
        <f>-'OddsRatio_working_3-way'!U72/(3*'OddsRatio_working_3-way'!X72^(1/3))*COS(('OddsRatio_working_3-way'!Y72)/3)</f>
        <v>0.52101960814658632</v>
      </c>
      <c r="AG72" s="11">
        <f>-'OddsRatio_working_3-way'!U72/(3*'OddsRatio_working_3-way'!X72^(1/3))*COS(('OddsRatio_working_3-way'!Y72+2*PI())/3)</f>
        <v>-0.27730918698329554</v>
      </c>
      <c r="AH72" s="11">
        <f>-'OddsRatio_working_3-way'!U72/(3*'OddsRatio_working_3-way'!X72^(1/3))*COS(('OddsRatio_working_3-way'!Y72+4*PI())/3)</f>
        <v>-0.24371042116329089</v>
      </c>
      <c r="AI72" s="11">
        <f>'OddsRatio_working_3-way'!U72/(3*'OddsRatio_working_3-way'!X72^(1/3))*SIN(('OddsRatio_working_3-way'!Y72)/3)</f>
        <v>-1.9398256490618909E-2</v>
      </c>
      <c r="AJ72" s="11">
        <f>'OddsRatio_working_3-way'!U72/(3*'OddsRatio_working_3-way'!X72^(1/3))*SIN(('OddsRatio_working_3-way'!Y72+2*PI())/3)</f>
        <v>-0.44151708827944797</v>
      </c>
      <c r="AK72" s="11">
        <f>'OddsRatio_working_3-way'!U72/(3*'OddsRatio_working_3-way'!X72^(1/3))*SIN(('OddsRatio_working_3-way'!Y72+4*PI())/3)</f>
        <v>0.46091534477006685</v>
      </c>
      <c r="AL72" s="11">
        <f>'OddsRatio_working_3-way'!Z72+'OddsRatio_working_3-way'!AF72</f>
        <v>1.0420392162931729</v>
      </c>
      <c r="AM72" s="11">
        <f>'OddsRatio_working_3-way'!AA72+'OddsRatio_working_3-way'!AG72</f>
        <v>-0.55461837396659119</v>
      </c>
      <c r="AN72" s="11">
        <f>'OddsRatio_working_3-way'!AB72+'OddsRatio_working_3-way'!AH72</f>
        <v>-0.48742084232658189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1.0420392162931729</v>
      </c>
      <c r="AS72" s="11">
        <f>IF(('OddsRatio_working_3-way'!X72=0),IF(Q72&gt;0,-Q72^(1/3),(-Q72)^(1/3)),'OddsRatio_working_3-way'!AM72-'OddsRatio_working_3-way'!R72/3)</f>
        <v>-0.55461837396659119</v>
      </c>
      <c r="AT72" s="11">
        <f>IF(('OddsRatio_working_3-way'!X72=0),IF(Q72&gt;0,-Q72^(1/3),(-Q72)^(1/3)),'OddsRatio_working_3-way'!AN72-'OddsRatio_working_3-way'!R72/3)</f>
        <v>-0.48742084232658189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2.33</v>
      </c>
      <c r="B73" s="4">
        <f>IF('True_Odds_Calculator_3-way'!B72="","",'True_Odds_Calculator_3-way'!B72)</f>
        <v>3.67</v>
      </c>
      <c r="C73" s="4">
        <f>IF('True_Odds_Calculator_3-way'!C72="","",'True_Odds_Calculator_3-way'!C72)</f>
        <v>3.06</v>
      </c>
      <c r="D73" s="9">
        <f t="shared" si="26"/>
        <v>0.41863473660470707</v>
      </c>
      <c r="E73" s="9">
        <f t="shared" si="27"/>
        <v>0.26400020109038352</v>
      </c>
      <c r="F73" s="9">
        <f t="shared" si="28"/>
        <v>0.31736506230490941</v>
      </c>
      <c r="G73" s="9">
        <f t="shared" si="29"/>
        <v>1.0441482781389486</v>
      </c>
      <c r="H73" s="9">
        <f t="shared" si="30"/>
        <v>2.3887172099248013</v>
      </c>
      <c r="I73" s="9">
        <f t="shared" si="31"/>
        <v>3.7878759026309923</v>
      </c>
      <c r="J73" s="9">
        <f t="shared" si="32"/>
        <v>3.1509454529662344</v>
      </c>
      <c r="K73" s="11">
        <f t="shared" si="33"/>
        <v>0.42918454935622319</v>
      </c>
      <c r="L73" s="11">
        <f t="shared" si="34"/>
        <v>0.27247956403269757</v>
      </c>
      <c r="M73" s="11">
        <f t="shared" si="35"/>
        <v>0.32679738562091504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-0.2795675180879148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0.23159501781791178</v>
      </c>
      <c r="Q73" s="11">
        <f>2*'OddsRatio_working_3-way'!K73*'OddsRatio_working_3-way'!L73*'OddsRatio_working_3-way'!M73</f>
        <v>7.6433999279838863E-2</v>
      </c>
      <c r="R73" s="11">
        <f t="shared" si="36"/>
        <v>0</v>
      </c>
      <c r="S73" s="11">
        <f t="shared" si="37"/>
        <v>-0.82840459936795219</v>
      </c>
      <c r="T73" s="11">
        <f t="shared" si="38"/>
        <v>-0.27340085787721191</v>
      </c>
      <c r="U73" s="11">
        <f>'OddsRatio_working_3-way'!S73-'OddsRatio_working_3-way'!R73^2/3</f>
        <v>-0.82840459936795219</v>
      </c>
      <c r="V73" s="11">
        <f>'OddsRatio_working_3-way'!S73*'OddsRatio_working_3-way'!R73/3-2*'OddsRatio_working_3-way'!R73^3/27-'OddsRatio_working_3-way'!T73</f>
        <v>0.27340085787721191</v>
      </c>
      <c r="W73" s="11">
        <f>'OddsRatio_working_3-way'!V73^2+4*'OddsRatio_working_3-way'!U73^3/27</f>
        <v>-9.473618209468071E-3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0.14510483046530834</v>
      </c>
      <c r="Y73" s="11">
        <f>IF('OddsRatio_working_3-way'!W73&gt;=0,IF('OddsRatio_working_3-way'!V73+SQRT('OddsRatio_working_3-way'!W73)&gt;0,0,PI()),ACOS('OddsRatio_working_3-way'!V73/(2*'OddsRatio_working_3-way'!X73)))</f>
        <v>0.34201586895502545</v>
      </c>
      <c r="Z73" s="11">
        <f>'OddsRatio_working_3-way'!X73^(1/3)*COS('OddsRatio_working_3-way'!Y73/3)</f>
        <v>0.52207413906947431</v>
      </c>
      <c r="AA73" s="11">
        <f>'OddsRatio_working_3-way'!X73^(1/3)*COS(('OddsRatio_working_3-way'!Y73+2*PI())/3)</f>
        <v>-0.31280670183146503</v>
      </c>
      <c r="AB73" s="11">
        <f>'OddsRatio_working_3-way'!X73^(1/3)*COS(('OddsRatio_working_3-way'!Y73+4*PI())/3)</f>
        <v>-0.20926743723800922</v>
      </c>
      <c r="AC73" s="11">
        <f>'OddsRatio_working_3-way'!X73^(1/3)*SIN('OddsRatio_working_3-way'!Y73/3)</f>
        <v>5.9778422284727607E-2</v>
      </c>
      <c r="AD73" s="11">
        <f>'OddsRatio_working_3-way'!X73^(1/3)*SIN(('OddsRatio_working_3-way'!Y73+2*PI())/3)</f>
        <v>0.42224025595069098</v>
      </c>
      <c r="AE73" s="11">
        <f>'OddsRatio_working_3-way'!X73^(1/3)*SIN(('OddsRatio_working_3-way'!Y73+4*PI())/3)</f>
        <v>-0.48201867823541855</v>
      </c>
      <c r="AF73" s="11">
        <f>-'OddsRatio_working_3-way'!U73/(3*'OddsRatio_working_3-way'!X73^(1/3))*COS(('OddsRatio_working_3-way'!Y73)/3)</f>
        <v>0.52207413906947431</v>
      </c>
      <c r="AG73" s="11">
        <f>-'OddsRatio_working_3-way'!U73/(3*'OddsRatio_working_3-way'!X73^(1/3))*COS(('OddsRatio_working_3-way'!Y73+2*PI())/3)</f>
        <v>-0.31280670183146503</v>
      </c>
      <c r="AH73" s="11">
        <f>-'OddsRatio_working_3-way'!U73/(3*'OddsRatio_working_3-way'!X73^(1/3))*COS(('OddsRatio_working_3-way'!Y73+4*PI())/3)</f>
        <v>-0.20926743723800922</v>
      </c>
      <c r="AI73" s="11">
        <f>'OddsRatio_working_3-way'!U73/(3*'OddsRatio_working_3-way'!X73^(1/3))*SIN(('OddsRatio_working_3-way'!Y73)/3)</f>
        <v>-5.9778422284727607E-2</v>
      </c>
      <c r="AJ73" s="11">
        <f>'OddsRatio_working_3-way'!U73/(3*'OddsRatio_working_3-way'!X73^(1/3))*SIN(('OddsRatio_working_3-way'!Y73+2*PI())/3)</f>
        <v>-0.42224025595069098</v>
      </c>
      <c r="AK73" s="11">
        <f>'OddsRatio_working_3-way'!U73/(3*'OddsRatio_working_3-way'!X73^(1/3))*SIN(('OddsRatio_working_3-way'!Y73+4*PI())/3)</f>
        <v>0.48201867823541855</v>
      </c>
      <c r="AL73" s="11">
        <f>'OddsRatio_working_3-way'!Z73+'OddsRatio_working_3-way'!AF73</f>
        <v>1.0441482781389486</v>
      </c>
      <c r="AM73" s="11">
        <f>'OddsRatio_working_3-way'!AA73+'OddsRatio_working_3-way'!AG73</f>
        <v>-0.62561340366293006</v>
      </c>
      <c r="AN73" s="11">
        <f>'OddsRatio_working_3-way'!AB73+'OddsRatio_working_3-way'!AH73</f>
        <v>-0.41853487447601845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1.0441482781389486</v>
      </c>
      <c r="AS73" s="11">
        <f>IF(('OddsRatio_working_3-way'!X73=0),IF(Q73&gt;0,-Q73^(1/3),(-Q73)^(1/3)),'OddsRatio_working_3-way'!AM73-'OddsRatio_working_3-way'!R73/3)</f>
        <v>-0.62561340366293006</v>
      </c>
      <c r="AT73" s="11">
        <f>IF(('OddsRatio_working_3-way'!X73=0),IF(Q73&gt;0,-Q73^(1/3),(-Q73)^(1/3)),'OddsRatio_working_3-way'!AN73-'OddsRatio_working_3-way'!R73/3)</f>
        <v>-0.41853487447601845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1.79</v>
      </c>
      <c r="B74" s="4">
        <f>IF('True_Odds_Calculator_3-way'!B73="","",'True_Odds_Calculator_3-way'!B73)</f>
        <v>4.34</v>
      </c>
      <c r="C74" s="4">
        <f>IF('True_Odds_Calculator_3-way'!C73="","",'True_Odds_Calculator_3-way'!C73)</f>
        <v>4.1399999999999997</v>
      </c>
      <c r="D74" s="9">
        <f t="shared" si="26"/>
        <v>0.54610285591081897</v>
      </c>
      <c r="E74" s="9">
        <f t="shared" si="27"/>
        <v>0.22153276189980536</v>
      </c>
      <c r="F74" s="9">
        <f t="shared" si="28"/>
        <v>0.23236438218937552</v>
      </c>
      <c r="G74" s="9">
        <f t="shared" si="29"/>
        <v>1.0520973123095279</v>
      </c>
      <c r="H74" s="9">
        <f t="shared" si="30"/>
        <v>1.8311568767245276</v>
      </c>
      <c r="I74" s="9">
        <f t="shared" si="31"/>
        <v>4.5140050231138229</v>
      </c>
      <c r="J74" s="9">
        <f t="shared" si="32"/>
        <v>4.3035855606519169</v>
      </c>
      <c r="K74" s="11">
        <f t="shared" si="33"/>
        <v>0.55865921787709494</v>
      </c>
      <c r="L74" s="11">
        <f t="shared" si="34"/>
        <v>0.2304147465437788</v>
      </c>
      <c r="M74" s="11">
        <f t="shared" si="35"/>
        <v>0.24154589371980678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-0.25760845002071386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0.22604312840704832</v>
      </c>
      <c r="Q74" s="11">
        <f>2*'OddsRatio_working_3-way'!K74*'OddsRatio_working_3-way'!L74*'OddsRatio_working_3-way'!M74</f>
        <v>6.2185179754346155E-2</v>
      </c>
      <c r="R74" s="11">
        <f t="shared" si="36"/>
        <v>0</v>
      </c>
      <c r="S74" s="11">
        <f t="shared" si="37"/>
        <v>-0.87746783301895792</v>
      </c>
      <c r="T74" s="11">
        <f t="shared" si="38"/>
        <v>-0.24139417689654957</v>
      </c>
      <c r="U74" s="11">
        <f>'OddsRatio_working_3-way'!S74-'OddsRatio_working_3-way'!R74^2/3</f>
        <v>-0.87746783301895792</v>
      </c>
      <c r="V74" s="11">
        <f>'OddsRatio_working_3-way'!S74*'OddsRatio_working_3-way'!R74/3-2*'OddsRatio_working_3-way'!R74^3/27-'OddsRatio_working_3-way'!T74</f>
        <v>0.24139417689654957</v>
      </c>
      <c r="W74" s="11">
        <f>'OddsRatio_working_3-way'!V74^2+4*'OddsRatio_working_3-way'!U74^3/27</f>
        <v>-4.1818655918883986E-2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0.15818486381323488</v>
      </c>
      <c r="Y74" s="11">
        <f>IF('OddsRatio_working_3-way'!W74&gt;=0,IF('OddsRatio_working_3-way'!V74+SQRT('OddsRatio_working_3-way'!W74)&gt;0,0,PI()),ACOS('OddsRatio_working_3-way'!V74/(2*'OddsRatio_working_3-way'!X74)))</f>
        <v>0.70283481339088649</v>
      </c>
      <c r="Z74" s="11">
        <f>'OddsRatio_working_3-way'!X74^(1/3)*COS('OddsRatio_working_3-way'!Y74/3)</f>
        <v>0.52604865615476404</v>
      </c>
      <c r="AA74" s="11">
        <f>'OddsRatio_working_3-way'!X74^(1/3)*COS(('OddsRatio_working_3-way'!Y74+2*PI())/3)</f>
        <v>-0.37175135679179427</v>
      </c>
      <c r="AB74" s="11">
        <f>'OddsRatio_working_3-way'!X74^(1/3)*COS(('OddsRatio_working_3-way'!Y74+4*PI())/3)</f>
        <v>-0.1542972993629699</v>
      </c>
      <c r="AC74" s="11">
        <f>'OddsRatio_working_3-way'!X74^(1/3)*SIN('OddsRatio_working_3-way'!Y74/3)</f>
        <v>0.12554715859290813</v>
      </c>
      <c r="AD74" s="11">
        <f>'OddsRatio_working_3-way'!X74^(1/3)*SIN(('OddsRatio_working_3-way'!Y74+2*PI())/3)</f>
        <v>0.39279792056023677</v>
      </c>
      <c r="AE74" s="11">
        <f>'OddsRatio_working_3-way'!X74^(1/3)*SIN(('OddsRatio_working_3-way'!Y74+4*PI())/3)</f>
        <v>-0.51834507915314487</v>
      </c>
      <c r="AF74" s="11">
        <f>-'OddsRatio_working_3-way'!U74/(3*'OddsRatio_working_3-way'!X74^(1/3))*COS(('OddsRatio_working_3-way'!Y74)/3)</f>
        <v>0.52604865615476393</v>
      </c>
      <c r="AG74" s="11">
        <f>-'OddsRatio_working_3-way'!U74/(3*'OddsRatio_working_3-way'!X74^(1/3))*COS(('OddsRatio_working_3-way'!Y74+2*PI())/3)</f>
        <v>-0.37175135679179422</v>
      </c>
      <c r="AH74" s="11">
        <f>-'OddsRatio_working_3-way'!U74/(3*'OddsRatio_working_3-way'!X74^(1/3))*COS(('OddsRatio_working_3-way'!Y74+4*PI())/3)</f>
        <v>-0.15429729936296988</v>
      </c>
      <c r="AI74" s="11">
        <f>'OddsRatio_working_3-way'!U74/(3*'OddsRatio_working_3-way'!X74^(1/3))*SIN(('OddsRatio_working_3-way'!Y74)/3)</f>
        <v>-0.1255471585929081</v>
      </c>
      <c r="AJ74" s="11">
        <f>'OddsRatio_working_3-way'!U74/(3*'OddsRatio_working_3-way'!X74^(1/3))*SIN(('OddsRatio_working_3-way'!Y74+2*PI())/3)</f>
        <v>-0.39279792056023671</v>
      </c>
      <c r="AK74" s="11">
        <f>'OddsRatio_working_3-way'!U74/(3*'OddsRatio_working_3-way'!X74^(1/3))*SIN(('OddsRatio_working_3-way'!Y74+4*PI())/3)</f>
        <v>0.51834507915314476</v>
      </c>
      <c r="AL74" s="11">
        <f>'OddsRatio_working_3-way'!Z74+'OddsRatio_working_3-way'!AF74</f>
        <v>1.0520973123095279</v>
      </c>
      <c r="AM74" s="11">
        <f>'OddsRatio_working_3-way'!AA74+'OddsRatio_working_3-way'!AG74</f>
        <v>-0.74350271358358855</v>
      </c>
      <c r="AN74" s="11">
        <f>'OddsRatio_working_3-way'!AB74+'OddsRatio_working_3-way'!AH74</f>
        <v>-0.30859459872593975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1.0520973123095279</v>
      </c>
      <c r="AS74" s="11">
        <f>IF(('OddsRatio_working_3-way'!X74=0),IF(Q74&gt;0,-Q74^(1/3),(-Q74)^(1/3)),'OddsRatio_working_3-way'!AM74-'OddsRatio_working_3-way'!R74/3)</f>
        <v>-0.74350271358358855</v>
      </c>
      <c r="AT74" s="11">
        <f>IF(('OddsRatio_working_3-way'!X74=0),IF(Q74&gt;0,-Q74^(1/3),(-Q74)^(1/3)),'OddsRatio_working_3-way'!AN74-'OddsRatio_working_3-way'!R74/3)</f>
        <v>-0.30859459872593975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1.45</v>
      </c>
      <c r="B75" s="4">
        <f>IF('True_Odds_Calculator_3-way'!B74="","",'True_Odds_Calculator_3-way'!B74)</f>
        <v>5.0199999999999996</v>
      </c>
      <c r="C75" s="4">
        <f>IF('True_Odds_Calculator_3-way'!C74="","",'True_Odds_Calculator_3-way'!C74)</f>
        <v>7.03</v>
      </c>
      <c r="D75" s="9">
        <f t="shared" si="26"/>
        <v>0.67597299815721001</v>
      </c>
      <c r="E75" s="9">
        <f t="shared" si="27"/>
        <v>0.18931560721108331</v>
      </c>
      <c r="F75" s="9">
        <f t="shared" si="28"/>
        <v>0.13471139463170667</v>
      </c>
      <c r="G75" s="9">
        <f t="shared" si="29"/>
        <v>1.0652200695265432</v>
      </c>
      <c r="H75" s="9">
        <f t="shared" si="30"/>
        <v>1.4793490312869442</v>
      </c>
      <c r="I75" s="9">
        <f t="shared" si="31"/>
        <v>5.2821846794967042</v>
      </c>
      <c r="J75" s="9">
        <f t="shared" si="32"/>
        <v>7.4232770192450568</v>
      </c>
      <c r="K75" s="11">
        <f t="shared" si="33"/>
        <v>0.68965517241379315</v>
      </c>
      <c r="L75" s="11">
        <f t="shared" si="34"/>
        <v>0.19920318725099603</v>
      </c>
      <c r="M75" s="11">
        <f t="shared" si="35"/>
        <v>0.14224751066856328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-0.21317134952611194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0.20519286468195014</v>
      </c>
      <c r="Q75" s="11">
        <f>2*'OddsRatio_working_3-way'!K75*'OddsRatio_working_3-way'!L75*'OddsRatio_working_3-way'!M75</f>
        <v>3.9084355177514303E-2</v>
      </c>
      <c r="R75" s="11">
        <f t="shared" si="36"/>
        <v>0</v>
      </c>
      <c r="S75" s="11">
        <f t="shared" si="37"/>
        <v>-0.96257243357562694</v>
      </c>
      <c r="T75" s="11">
        <f t="shared" si="38"/>
        <v>-0.18334713020488128</v>
      </c>
      <c r="U75" s="11">
        <f>'OddsRatio_working_3-way'!S75-'OddsRatio_working_3-way'!R75^2/3</f>
        <v>-0.96257243357562694</v>
      </c>
      <c r="V75" s="11">
        <f>'OddsRatio_working_3-way'!S75*'OddsRatio_working_3-way'!R75/3-2*'OddsRatio_working_3-way'!R75^3/27-'OddsRatio_working_3-way'!T75</f>
        <v>0.18334713020488128</v>
      </c>
      <c r="W75" s="11">
        <f>'OddsRatio_working_3-way'!V75^2+4*'OddsRatio_working_3-way'!U75^3/27</f>
        <v>-9.8512324590303291E-2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0.1817474172750943</v>
      </c>
      <c r="Y75" s="11">
        <f>IF('OddsRatio_working_3-way'!W75&gt;=0,IF('OddsRatio_working_3-way'!V75+SQRT('OddsRatio_working_3-way'!W75)&gt;0,0,PI()),ACOS('OddsRatio_working_3-way'!V75/(2*'OddsRatio_working_3-way'!X75)))</f>
        <v>1.0421083037906205</v>
      </c>
      <c r="Z75" s="11">
        <f>'OddsRatio_working_3-way'!X75^(1/3)*COS('OddsRatio_working_3-way'!Y75/3)</f>
        <v>0.53261003476327162</v>
      </c>
      <c r="AA75" s="11">
        <f>'OddsRatio_working_3-way'!X75^(1/3)*COS(('OddsRatio_working_3-way'!Y75+2*PI())/3)</f>
        <v>-0.43330208785296681</v>
      </c>
      <c r="AB75" s="11">
        <f>'OddsRatio_working_3-way'!X75^(1/3)*COS(('OddsRatio_working_3-way'!Y75+4*PI())/3)</f>
        <v>-9.9307946910305048E-2</v>
      </c>
      <c r="AC75" s="11">
        <f>'OddsRatio_working_3-way'!X75^(1/3)*SIN('OddsRatio_working_3-way'!Y75/3)</f>
        <v>0.19283160718100367</v>
      </c>
      <c r="AD75" s="11">
        <f>'OddsRatio_working_3-way'!X75^(1/3)*SIN(('OddsRatio_working_3-way'!Y75+2*PI())/3)</f>
        <v>0.3648380168250045</v>
      </c>
      <c r="AE75" s="11">
        <f>'OddsRatio_working_3-way'!X75^(1/3)*SIN(('OddsRatio_working_3-way'!Y75+4*PI())/3)</f>
        <v>-0.55766962400600806</v>
      </c>
      <c r="AF75" s="11">
        <f>-'OddsRatio_working_3-way'!U75/(3*'OddsRatio_working_3-way'!X75^(1/3))*COS(('OddsRatio_working_3-way'!Y75)/3)</f>
        <v>0.53261003476327162</v>
      </c>
      <c r="AG75" s="11">
        <f>-'OddsRatio_working_3-way'!U75/(3*'OddsRatio_working_3-way'!X75^(1/3))*COS(('OddsRatio_working_3-way'!Y75+2*PI())/3)</f>
        <v>-0.4333020878529667</v>
      </c>
      <c r="AH75" s="11">
        <f>-'OddsRatio_working_3-way'!U75/(3*'OddsRatio_working_3-way'!X75^(1/3))*COS(('OddsRatio_working_3-way'!Y75+4*PI())/3)</f>
        <v>-9.9307946910305034E-2</v>
      </c>
      <c r="AI75" s="11">
        <f>'OddsRatio_working_3-way'!U75/(3*'OddsRatio_working_3-way'!X75^(1/3))*SIN(('OddsRatio_working_3-way'!Y75)/3)</f>
        <v>-0.19283160718100364</v>
      </c>
      <c r="AJ75" s="11">
        <f>'OddsRatio_working_3-way'!U75/(3*'OddsRatio_working_3-way'!X75^(1/3))*SIN(('OddsRatio_working_3-way'!Y75+2*PI())/3)</f>
        <v>-0.36483801682500444</v>
      </c>
      <c r="AK75" s="11">
        <f>'OddsRatio_working_3-way'!U75/(3*'OddsRatio_working_3-way'!X75^(1/3))*SIN(('OddsRatio_working_3-way'!Y75+4*PI())/3)</f>
        <v>0.55766962400600795</v>
      </c>
      <c r="AL75" s="11">
        <f>'OddsRatio_working_3-way'!Z75+'OddsRatio_working_3-way'!AF75</f>
        <v>1.0652200695265432</v>
      </c>
      <c r="AM75" s="11">
        <f>'OddsRatio_working_3-way'!AA75+'OddsRatio_working_3-way'!AG75</f>
        <v>-0.86660417570593351</v>
      </c>
      <c r="AN75" s="11">
        <f>'OddsRatio_working_3-way'!AB75+'OddsRatio_working_3-way'!AH75</f>
        <v>-0.19861589382061007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1.0652200695265432</v>
      </c>
      <c r="AS75" s="11">
        <f>IF(('OddsRatio_working_3-way'!X75=0),IF(Q75&gt;0,-Q75^(1/3),(-Q75)^(1/3)),'OddsRatio_working_3-way'!AM75-'OddsRatio_working_3-way'!R75/3)</f>
        <v>-0.86660417570593351</v>
      </c>
      <c r="AT75" s="11">
        <f>IF(('OddsRatio_working_3-way'!X75=0),IF(Q75&gt;0,-Q75^(1/3),(-Q75)^(1/3)),'OddsRatio_working_3-way'!AN75-'OddsRatio_working_3-way'!R75/3)</f>
        <v>-0.19861589382061007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1.83</v>
      </c>
      <c r="B76" s="4">
        <f>IF('True_Odds_Calculator_3-way'!B75="","",'True_Odds_Calculator_3-way'!B75)</f>
        <v>3.97</v>
      </c>
      <c r="C76" s="4">
        <f>IF('True_Odds_Calculator_3-way'!C75="","",'True_Odds_Calculator_3-way'!C75)</f>
        <v>4.32</v>
      </c>
      <c r="D76" s="9">
        <f t="shared" si="26"/>
        <v>0.53430884722316552</v>
      </c>
      <c r="E76" s="9">
        <f t="shared" si="27"/>
        <v>0.24279066327940463</v>
      </c>
      <c r="F76" s="9">
        <f t="shared" si="28"/>
        <v>0.22290048949742963</v>
      </c>
      <c r="G76" s="9">
        <f t="shared" si="29"/>
        <v>1.0500924342920981</v>
      </c>
      <c r="H76" s="9">
        <f t="shared" si="30"/>
        <v>1.8715767204624418</v>
      </c>
      <c r="I76" s="9">
        <f t="shared" si="31"/>
        <v>4.1187745298475313</v>
      </c>
      <c r="J76" s="9">
        <f t="shared" si="32"/>
        <v>4.4863068818497656</v>
      </c>
      <c r="K76" s="11">
        <f t="shared" si="33"/>
        <v>0.54644808743169393</v>
      </c>
      <c r="L76" s="11">
        <f t="shared" si="34"/>
        <v>0.25188916876574308</v>
      </c>
      <c r="M76" s="11">
        <f t="shared" si="35"/>
        <v>0.23148148148148145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-0.26076378852321369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0.22685828799991026</v>
      </c>
      <c r="Q76" s="11">
        <f>2*'OddsRatio_working_3-way'!K76*'OddsRatio_working_3-way'!L76*'OddsRatio_working_3-way'!M76</f>
        <v>6.3724238202221978E-2</v>
      </c>
      <c r="R76" s="11">
        <f t="shared" si="36"/>
        <v>0</v>
      </c>
      <c r="S76" s="11">
        <f t="shared" si="37"/>
        <v>-0.86997619295485462</v>
      </c>
      <c r="T76" s="11">
        <f t="shared" si="38"/>
        <v>-0.24437533509967824</v>
      </c>
      <c r="U76" s="11">
        <f>'OddsRatio_working_3-way'!S76-'OddsRatio_working_3-way'!R76^2/3</f>
        <v>-0.86997619295485462</v>
      </c>
      <c r="V76" s="11">
        <f>'OddsRatio_working_3-way'!S76*'OddsRatio_working_3-way'!R76/3-2*'OddsRatio_working_3-way'!R76^3/27-'OddsRatio_working_3-way'!T76</f>
        <v>0.24437533509967824</v>
      </c>
      <c r="W76" s="11">
        <f>'OddsRatio_working_3-way'!V76^2+4*'OddsRatio_working_3-way'!U76^3/27</f>
        <v>-3.7828687124084208E-2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0.15616336920767002</v>
      </c>
      <c r="Y76" s="11">
        <f>IF('OddsRatio_working_3-way'!W76&gt;=0,IF('OddsRatio_working_3-way'!V76+SQRT('OddsRatio_working_3-way'!W76)&gt;0,0,PI()),ACOS('OddsRatio_working_3-way'!V76/(2*'OddsRatio_working_3-way'!X76)))</f>
        <v>0.67223005800424829</v>
      </c>
      <c r="Z76" s="11">
        <f>'OddsRatio_working_3-way'!X76^(1/3)*COS('OddsRatio_working_3-way'!Y76/3)</f>
        <v>0.52504621714604893</v>
      </c>
      <c r="AA76" s="11">
        <f>'OddsRatio_working_3-way'!X76^(1/3)*COS(('OddsRatio_working_3-way'!Y76+2*PI())/3)</f>
        <v>-0.3661517756212001</v>
      </c>
      <c r="AB76" s="11">
        <f>'OddsRatio_working_3-way'!X76^(1/3)*COS(('OddsRatio_working_3-way'!Y76+4*PI())/3)</f>
        <v>-0.15889444152484913</v>
      </c>
      <c r="AC76" s="11">
        <f>'OddsRatio_working_3-way'!X76^(1/3)*SIN('OddsRatio_working_3-way'!Y76/3)</f>
        <v>0.11966007763205268</v>
      </c>
      <c r="AD76" s="11">
        <f>'OddsRatio_working_3-way'!X76^(1/3)*SIN(('OddsRatio_working_3-way'!Y76+2*PI())/3)</f>
        <v>0.39487332339337272</v>
      </c>
      <c r="AE76" s="11">
        <f>'OddsRatio_working_3-way'!X76^(1/3)*SIN(('OddsRatio_working_3-way'!Y76+4*PI())/3)</f>
        <v>-0.51453340102542533</v>
      </c>
      <c r="AF76" s="11">
        <f>-'OddsRatio_working_3-way'!U76/(3*'OddsRatio_working_3-way'!X76^(1/3))*COS(('OddsRatio_working_3-way'!Y76)/3)</f>
        <v>0.52504621714604904</v>
      </c>
      <c r="AG76" s="11">
        <f>-'OddsRatio_working_3-way'!U76/(3*'OddsRatio_working_3-way'!X76^(1/3))*COS(('OddsRatio_working_3-way'!Y76+2*PI())/3)</f>
        <v>-0.36615177562120022</v>
      </c>
      <c r="AH76" s="11">
        <f>-'OddsRatio_working_3-way'!U76/(3*'OddsRatio_working_3-way'!X76^(1/3))*COS(('OddsRatio_working_3-way'!Y76+4*PI())/3)</f>
        <v>-0.15889444152484916</v>
      </c>
      <c r="AI76" s="11">
        <f>'OddsRatio_working_3-way'!U76/(3*'OddsRatio_working_3-way'!X76^(1/3))*SIN(('OddsRatio_working_3-way'!Y76)/3)</f>
        <v>-0.11966007763205271</v>
      </c>
      <c r="AJ76" s="11">
        <f>'OddsRatio_working_3-way'!U76/(3*'OddsRatio_working_3-way'!X76^(1/3))*SIN(('OddsRatio_working_3-way'!Y76+2*PI())/3)</f>
        <v>-0.39487332339337283</v>
      </c>
      <c r="AK76" s="11">
        <f>'OddsRatio_working_3-way'!U76/(3*'OddsRatio_working_3-way'!X76^(1/3))*SIN(('OddsRatio_working_3-way'!Y76+4*PI())/3)</f>
        <v>0.51453340102542544</v>
      </c>
      <c r="AL76" s="11">
        <f>'OddsRatio_working_3-way'!Z76+'OddsRatio_working_3-way'!AF76</f>
        <v>1.0500924342920981</v>
      </c>
      <c r="AM76" s="11">
        <f>'OddsRatio_working_3-way'!AA76+'OddsRatio_working_3-way'!AG76</f>
        <v>-0.73230355124240032</v>
      </c>
      <c r="AN76" s="11">
        <f>'OddsRatio_working_3-way'!AB76+'OddsRatio_working_3-way'!AH76</f>
        <v>-0.31778888304969832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1.0500924342920981</v>
      </c>
      <c r="AS76" s="11">
        <f>IF(('OddsRatio_working_3-way'!X76=0),IF(Q76&gt;0,-Q76^(1/3),(-Q76)^(1/3)),'OddsRatio_working_3-way'!AM76-'OddsRatio_working_3-way'!R76/3)</f>
        <v>-0.73230355124240032</v>
      </c>
      <c r="AT76" s="11">
        <f>IF(('OddsRatio_working_3-way'!X76=0),IF(Q76&gt;0,-Q76^(1/3),(-Q76)^(1/3)),'OddsRatio_working_3-way'!AN76-'OddsRatio_working_3-way'!R76/3)</f>
        <v>-0.31778888304969832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1.85</v>
      </c>
      <c r="B77" s="4">
        <f>IF('True_Odds_Calculator_3-way'!B76="","",'True_Odds_Calculator_3-way'!B76)</f>
        <v>3.8</v>
      </c>
      <c r="C77" s="4">
        <f>IF('True_Odds_Calculator_3-way'!C76="","",'True_Odds_Calculator_3-way'!C76)</f>
        <v>4.4000000000000004</v>
      </c>
      <c r="D77" s="9">
        <f t="shared" si="26"/>
        <v>0.52798155930384805</v>
      </c>
      <c r="E77" s="9">
        <f t="shared" si="27"/>
        <v>0.253488031033406</v>
      </c>
      <c r="F77" s="9">
        <f t="shared" si="28"/>
        <v>0.21853040966274603</v>
      </c>
      <c r="G77" s="9">
        <f t="shared" si="29"/>
        <v>1.0517712272297932</v>
      </c>
      <c r="H77" s="9">
        <f t="shared" si="30"/>
        <v>1.8940055431453244</v>
      </c>
      <c r="I77" s="9">
        <f t="shared" si="31"/>
        <v>3.9449594362434204</v>
      </c>
      <c r="J77" s="9">
        <f t="shared" si="32"/>
        <v>4.5760221725812968</v>
      </c>
      <c r="K77" s="11">
        <f t="shared" si="33"/>
        <v>0.54054054054054046</v>
      </c>
      <c r="L77" s="11">
        <f t="shared" si="34"/>
        <v>0.26315789473684209</v>
      </c>
      <c r="M77" s="11">
        <f t="shared" si="35"/>
        <v>0.22727272727272727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-0.26160610371136683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0.22791930686667522</v>
      </c>
      <c r="Q77" s="11">
        <f>2*'OddsRatio_working_3-way'!K77*'OddsRatio_working_3-way'!L77*'OddsRatio_working_3-way'!M77</f>
        <v>6.4657959394801484E-2</v>
      </c>
      <c r="R77" s="11">
        <f t="shared" si="36"/>
        <v>0</v>
      </c>
      <c r="S77" s="11">
        <f t="shared" si="37"/>
        <v>-0.87123084527928807</v>
      </c>
      <c r="T77" s="11">
        <f t="shared" si="38"/>
        <v>-0.24715768660405335</v>
      </c>
      <c r="U77" s="11">
        <f>'OddsRatio_working_3-way'!S77-'OddsRatio_working_3-way'!R77^2/3</f>
        <v>-0.87123084527928807</v>
      </c>
      <c r="V77" s="11">
        <f>'OddsRatio_working_3-way'!S77*'OddsRatio_working_3-way'!R77/3-2*'OddsRatio_working_3-way'!R77^3/27-'OddsRatio_working_3-way'!T77</f>
        <v>0.24715768660405335</v>
      </c>
      <c r="W77" s="11">
        <f>'OddsRatio_working_3-way'!V77^2+4*'OddsRatio_working_3-way'!U77^3/27</f>
        <v>-3.6883720373043737E-2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0.15650131183197091</v>
      </c>
      <c r="Y77" s="11">
        <f>IF('OddsRatio_working_3-way'!W77&gt;=0,IF('OddsRatio_working_3-way'!V77+SQRT('OddsRatio_working_3-way'!W77)&gt;0,0,PI()),ACOS('OddsRatio_working_3-way'!V77/(2*'OddsRatio_working_3-way'!X77)))</f>
        <v>0.6605831594632301</v>
      </c>
      <c r="Z77" s="11">
        <f>'OddsRatio_working_3-way'!X77^(1/3)*COS('OddsRatio_working_3-way'!Y77/3)</f>
        <v>0.52588561361489661</v>
      </c>
      <c r="AA77" s="11">
        <f>'OddsRatio_working_3-way'!X77^(1/3)*COS(('OddsRatio_working_3-way'!Y77+2*PI())/3)</f>
        <v>-0.36487882774452784</v>
      </c>
      <c r="AB77" s="11">
        <f>'OddsRatio_working_3-way'!X77^(1/3)*COS(('OddsRatio_working_3-way'!Y77+4*PI())/3)</f>
        <v>-0.16100678587036893</v>
      </c>
      <c r="AC77" s="11">
        <f>'OddsRatio_working_3-way'!X77^(1/3)*SIN('OddsRatio_working_3-way'!Y77/3)</f>
        <v>0.1177055782562845</v>
      </c>
      <c r="AD77" s="11">
        <f>'OddsRatio_working_3-way'!X77^(1/3)*SIN(('OddsRatio_working_3-way'!Y77+2*PI())/3)</f>
        <v>0.39657751174712597</v>
      </c>
      <c r="AE77" s="11">
        <f>'OddsRatio_working_3-way'!X77^(1/3)*SIN(('OddsRatio_working_3-way'!Y77+4*PI())/3)</f>
        <v>-0.51428309000341033</v>
      </c>
      <c r="AF77" s="11">
        <f>-'OddsRatio_working_3-way'!U77/(3*'OddsRatio_working_3-way'!X77^(1/3))*COS(('OddsRatio_working_3-way'!Y77)/3)</f>
        <v>0.52588561361489672</v>
      </c>
      <c r="AG77" s="11">
        <f>-'OddsRatio_working_3-way'!U77/(3*'OddsRatio_working_3-way'!X77^(1/3))*COS(('OddsRatio_working_3-way'!Y77+2*PI())/3)</f>
        <v>-0.36487882774452796</v>
      </c>
      <c r="AH77" s="11">
        <f>-'OddsRatio_working_3-way'!U77/(3*'OddsRatio_working_3-way'!X77^(1/3))*COS(('OddsRatio_working_3-way'!Y77+4*PI())/3)</f>
        <v>-0.16100678587036896</v>
      </c>
      <c r="AI77" s="11">
        <f>'OddsRatio_working_3-way'!U77/(3*'OddsRatio_working_3-way'!X77^(1/3))*SIN(('OddsRatio_working_3-way'!Y77)/3)</f>
        <v>-0.11770557825628453</v>
      </c>
      <c r="AJ77" s="11">
        <f>'OddsRatio_working_3-way'!U77/(3*'OddsRatio_working_3-way'!X77^(1/3))*SIN(('OddsRatio_working_3-way'!Y77+2*PI())/3)</f>
        <v>-0.39657751174712608</v>
      </c>
      <c r="AK77" s="11">
        <f>'OddsRatio_working_3-way'!U77/(3*'OddsRatio_working_3-way'!X77^(1/3))*SIN(('OddsRatio_working_3-way'!Y77+4*PI())/3)</f>
        <v>0.51428309000341044</v>
      </c>
      <c r="AL77" s="11">
        <f>'OddsRatio_working_3-way'!Z77+'OddsRatio_working_3-way'!AF77</f>
        <v>1.0517712272297932</v>
      </c>
      <c r="AM77" s="11">
        <f>'OddsRatio_working_3-way'!AA77+'OddsRatio_working_3-way'!AG77</f>
        <v>-0.7297576554890558</v>
      </c>
      <c r="AN77" s="11">
        <f>'OddsRatio_working_3-way'!AB77+'OddsRatio_working_3-way'!AH77</f>
        <v>-0.32201357174073786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1.0517712272297932</v>
      </c>
      <c r="AS77" s="11">
        <f>IF(('OddsRatio_working_3-way'!X77=0),IF(Q77&gt;0,-Q77^(1/3),(-Q77)^(1/3)),'OddsRatio_working_3-way'!AM77-'OddsRatio_working_3-way'!R77/3)</f>
        <v>-0.7297576554890558</v>
      </c>
      <c r="AT77" s="11">
        <f>IF(('OddsRatio_working_3-way'!X77=0),IF(Q77&gt;0,-Q77^(1/3),(-Q77)^(1/3)),'OddsRatio_working_3-way'!AN77-'OddsRatio_working_3-way'!R77/3)</f>
        <v>-0.32201357174073786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1.77</v>
      </c>
      <c r="B78" s="4">
        <f>IF('True_Odds_Calculator_3-way'!B77="","",'True_Odds_Calculator_3-way'!B77)</f>
        <v>4.12</v>
      </c>
      <c r="C78" s="4">
        <f>IF('True_Odds_Calculator_3-way'!C77="","",'True_Odds_Calculator_3-way'!C77)</f>
        <v>4.49</v>
      </c>
      <c r="D78" s="9">
        <f t="shared" si="26"/>
        <v>0.55244838212287228</v>
      </c>
      <c r="E78" s="9">
        <f t="shared" si="27"/>
        <v>0.23350411292998177</v>
      </c>
      <c r="F78" s="9">
        <f t="shared" si="28"/>
        <v>0.21404750494714608</v>
      </c>
      <c r="G78" s="9">
        <f t="shared" si="29"/>
        <v>1.0521089140299416</v>
      </c>
      <c r="H78" s="9">
        <f t="shared" si="30"/>
        <v>1.8101238638030548</v>
      </c>
      <c r="I78" s="9">
        <f t="shared" si="31"/>
        <v>4.2825798117734166</v>
      </c>
      <c r="J78" s="9">
        <f t="shared" si="32"/>
        <v>4.6718601099644967</v>
      </c>
      <c r="K78" s="11">
        <f t="shared" si="33"/>
        <v>0.56497175141242939</v>
      </c>
      <c r="L78" s="11">
        <f t="shared" si="34"/>
        <v>0.24271844660194175</v>
      </c>
      <c r="M78" s="11">
        <f t="shared" si="35"/>
        <v>0.22271714922048996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-0.25606718236968562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0.2253925403498459</v>
      </c>
      <c r="Q78" s="11">
        <f>2*'OddsRatio_working_3-way'!K78*'OddsRatio_working_3-way'!L78*'OddsRatio_working_3-way'!M78</f>
        <v>6.1081989254700784E-2</v>
      </c>
      <c r="R78" s="11">
        <f t="shared" si="36"/>
        <v>0</v>
      </c>
      <c r="S78" s="11">
        <f t="shared" si="37"/>
        <v>-0.8802086165983013</v>
      </c>
      <c r="T78" s="11">
        <f t="shared" si="38"/>
        <v>-0.23853892048734451</v>
      </c>
      <c r="U78" s="11">
        <f>'OddsRatio_working_3-way'!S78-'OddsRatio_working_3-way'!R78^2/3</f>
        <v>-0.8802086165983013</v>
      </c>
      <c r="V78" s="11">
        <f>'OddsRatio_working_3-way'!S78*'OddsRatio_working_3-way'!R78/3-2*'OddsRatio_working_3-way'!R78^3/27-'OddsRatio_working_3-way'!T78</f>
        <v>0.23853892048734451</v>
      </c>
      <c r="W78" s="11">
        <f>'OddsRatio_working_3-way'!V78^2+4*'OddsRatio_working_3-way'!U78^3/27</f>
        <v>-4.4129816447604837E-2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0.15892658134723128</v>
      </c>
      <c r="Y78" s="11">
        <f>IF('OddsRatio_working_3-way'!W78&gt;=0,IF('OddsRatio_working_3-way'!V78+SQRT('OddsRatio_working_3-way'!W78)&gt;0,0,PI()),ACOS('OddsRatio_working_3-way'!V78/(2*'OddsRatio_working_3-way'!X78)))</f>
        <v>0.72202501855176004</v>
      </c>
      <c r="Z78" s="11">
        <f>'OddsRatio_working_3-way'!X78^(1/3)*COS('OddsRatio_working_3-way'!Y78/3)</f>
        <v>0.52605445701497078</v>
      </c>
      <c r="AA78" s="11">
        <f>'OddsRatio_working_3-way'!X78^(1/3)*COS(('OddsRatio_working_3-way'!Y78+2*PI())/3)</f>
        <v>-0.37484040009557912</v>
      </c>
      <c r="AB78" s="11">
        <f>'OddsRatio_working_3-way'!X78^(1/3)*COS(('OddsRatio_working_3-way'!Y78+4*PI())/3)</f>
        <v>-0.15121405691939152</v>
      </c>
      <c r="AC78" s="11">
        <f>'OddsRatio_working_3-way'!X78^(1/3)*SIN('OddsRatio_working_3-way'!Y78/3)</f>
        <v>0.12911072943066362</v>
      </c>
      <c r="AD78" s="11">
        <f>'OddsRatio_working_3-way'!X78^(1/3)*SIN(('OddsRatio_working_3-way'!Y78+2*PI())/3)</f>
        <v>0.39102115883366195</v>
      </c>
      <c r="AE78" s="11">
        <f>'OddsRatio_working_3-way'!X78^(1/3)*SIN(('OddsRatio_working_3-way'!Y78+4*PI())/3)</f>
        <v>-0.52013188826432544</v>
      </c>
      <c r="AF78" s="11">
        <f>-'OddsRatio_working_3-way'!U78/(3*'OddsRatio_working_3-way'!X78^(1/3))*COS(('OddsRatio_working_3-way'!Y78)/3)</f>
        <v>0.52605445701497089</v>
      </c>
      <c r="AG78" s="11">
        <f>-'OddsRatio_working_3-way'!U78/(3*'OddsRatio_working_3-way'!X78^(1/3))*COS(('OddsRatio_working_3-way'!Y78+2*PI())/3)</f>
        <v>-0.37484040009557923</v>
      </c>
      <c r="AH78" s="11">
        <f>-'OddsRatio_working_3-way'!U78/(3*'OddsRatio_working_3-way'!X78^(1/3))*COS(('OddsRatio_working_3-way'!Y78+4*PI())/3)</f>
        <v>-0.15121405691939155</v>
      </c>
      <c r="AI78" s="11">
        <f>'OddsRatio_working_3-way'!U78/(3*'OddsRatio_working_3-way'!X78^(1/3))*SIN(('OddsRatio_working_3-way'!Y78)/3)</f>
        <v>-0.12911072943066365</v>
      </c>
      <c r="AJ78" s="11">
        <f>'OddsRatio_working_3-way'!U78/(3*'OddsRatio_working_3-way'!X78^(1/3))*SIN(('OddsRatio_working_3-way'!Y78+2*PI())/3)</f>
        <v>-0.39102115883366201</v>
      </c>
      <c r="AK78" s="11">
        <f>'OddsRatio_working_3-way'!U78/(3*'OddsRatio_working_3-way'!X78^(1/3))*SIN(('OddsRatio_working_3-way'!Y78+4*PI())/3)</f>
        <v>0.52013188826432555</v>
      </c>
      <c r="AL78" s="11">
        <f>'OddsRatio_working_3-way'!Z78+'OddsRatio_working_3-way'!AF78</f>
        <v>1.0521089140299416</v>
      </c>
      <c r="AM78" s="11">
        <f>'OddsRatio_working_3-way'!AA78+'OddsRatio_working_3-way'!AG78</f>
        <v>-0.74968080019115835</v>
      </c>
      <c r="AN78" s="11">
        <f>'OddsRatio_working_3-way'!AB78+'OddsRatio_working_3-way'!AH78</f>
        <v>-0.3024281138387831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1.0521089140299416</v>
      </c>
      <c r="AS78" s="11">
        <f>IF(('OddsRatio_working_3-way'!X78=0),IF(Q78&gt;0,-Q78^(1/3),(-Q78)^(1/3)),'OddsRatio_working_3-way'!AM78-'OddsRatio_working_3-way'!R78/3)</f>
        <v>-0.74968080019115835</v>
      </c>
      <c r="AT78" s="11">
        <f>IF(('OddsRatio_working_3-way'!X78=0),IF(Q78&gt;0,-Q78^(1/3),(-Q78)^(1/3)),'OddsRatio_working_3-way'!AN78-'OddsRatio_working_3-way'!R78/3)</f>
        <v>-0.3024281138387831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2.0499999999999998</v>
      </c>
      <c r="B79" s="4">
        <f>IF('True_Odds_Calculator_3-way'!B78="","",'True_Odds_Calculator_3-way'!B78)</f>
        <v>3.7</v>
      </c>
      <c r="C79" s="4">
        <f>IF('True_Odds_Calculator_3-way'!C78="","",'True_Odds_Calculator_3-way'!C78)</f>
        <v>3.7</v>
      </c>
      <c r="D79" s="9">
        <f t="shared" si="26"/>
        <v>0.4767483448173766</v>
      </c>
      <c r="E79" s="9">
        <f t="shared" si="27"/>
        <v>0.2616258275913117</v>
      </c>
      <c r="F79" s="9">
        <f t="shared" si="28"/>
        <v>0.2616258275913117</v>
      </c>
      <c r="G79" s="9">
        <f t="shared" si="29"/>
        <v>1.0452787411115798</v>
      </c>
      <c r="H79" s="9">
        <f t="shared" si="30"/>
        <v>2.0975426781671582</v>
      </c>
      <c r="I79" s="9">
        <f t="shared" si="31"/>
        <v>3.8222526010012663</v>
      </c>
      <c r="J79" s="9">
        <f t="shared" si="32"/>
        <v>3.8222526010012663</v>
      </c>
      <c r="K79" s="11">
        <f t="shared" si="33"/>
        <v>0.48780487804878053</v>
      </c>
      <c r="L79" s="11">
        <f t="shared" si="34"/>
        <v>0.27027027027027023</v>
      </c>
      <c r="M79" s="11">
        <f t="shared" si="35"/>
        <v>0.27027027027027023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-0.27274670847511984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0.22982771829179213</v>
      </c>
      <c r="Q79" s="11">
        <f>2*'OddsRatio_working_3-way'!K79*'OddsRatio_working_3-way'!L79*'OddsRatio_working_3-way'!M79</f>
        <v>7.126440877264871E-2</v>
      </c>
      <c r="R79" s="11">
        <f t="shared" si="36"/>
        <v>0</v>
      </c>
      <c r="S79" s="11">
        <f t="shared" si="37"/>
        <v>-0.84264158338232409</v>
      </c>
      <c r="T79" s="11">
        <f t="shared" si="38"/>
        <v>-0.26128421190149581</v>
      </c>
      <c r="U79" s="11">
        <f>'OddsRatio_working_3-way'!S79-'OddsRatio_working_3-way'!R79^2/3</f>
        <v>-0.84264158338232409</v>
      </c>
      <c r="V79" s="11">
        <f>'OddsRatio_working_3-way'!S79*'OddsRatio_working_3-way'!R79/3-2*'OddsRatio_working_3-way'!R79^3/27-'OddsRatio_working_3-way'!T79</f>
        <v>0.26128421190149581</v>
      </c>
      <c r="W79" s="11">
        <f>'OddsRatio_working_3-way'!V79^2+4*'OddsRatio_working_3-way'!U79^3/27</f>
        <v>-2.0369568996605913E-2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0.14886151986459736</v>
      </c>
      <c r="Y79" s="11">
        <f>IF('OddsRatio_working_3-way'!W79&gt;=0,IF('OddsRatio_working_3-way'!V79+SQRT('OddsRatio_working_3-way'!W79)&gt;0,0,PI()),ACOS('OddsRatio_working_3-way'!V79/(2*'OddsRatio_working_3-way'!X79)))</f>
        <v>0.49994630410487595</v>
      </c>
      <c r="Z79" s="11">
        <f>'OddsRatio_working_3-way'!X79^(1/3)*COS('OddsRatio_working_3-way'!Y79/3)</f>
        <v>0.52263937055578991</v>
      </c>
      <c r="AA79" s="11">
        <f>'OddsRatio_working_3-way'!X79^(1/3)*COS(('OddsRatio_working_3-way'!Y79+2*PI())/3)</f>
        <v>-0.33745418537060462</v>
      </c>
      <c r="AB79" s="11">
        <f>'OddsRatio_working_3-way'!X79^(1/3)*COS(('OddsRatio_working_3-way'!Y79+4*PI())/3)</f>
        <v>-0.18518518518518542</v>
      </c>
      <c r="AC79" s="11">
        <f>'OddsRatio_working_3-way'!X79^(1/3)*SIN('OddsRatio_working_3-way'!Y79/3)</f>
        <v>8.7912548246287137E-2</v>
      </c>
      <c r="AD79" s="11">
        <f>'OddsRatio_working_3-way'!X79^(1/3)*SIN(('OddsRatio_working_3-way'!Y79+2*PI())/3)</f>
        <v>0.40866269779607933</v>
      </c>
      <c r="AE79" s="11">
        <f>'OddsRatio_working_3-way'!X79^(1/3)*SIN(('OddsRatio_working_3-way'!Y79+4*PI())/3)</f>
        <v>-0.4965752460423663</v>
      </c>
      <c r="AF79" s="11">
        <f>-'OddsRatio_working_3-way'!U79/(3*'OddsRatio_working_3-way'!X79^(1/3))*COS(('OddsRatio_working_3-way'!Y79)/3)</f>
        <v>0.5226393705557898</v>
      </c>
      <c r="AG79" s="11">
        <f>-'OddsRatio_working_3-way'!U79/(3*'OddsRatio_working_3-way'!X79^(1/3))*COS(('OddsRatio_working_3-way'!Y79+2*PI())/3)</f>
        <v>-0.33745418537060456</v>
      </c>
      <c r="AH79" s="11">
        <f>-'OddsRatio_working_3-way'!U79/(3*'OddsRatio_working_3-way'!X79^(1/3))*COS(('OddsRatio_working_3-way'!Y79+4*PI())/3)</f>
        <v>-0.1851851851851854</v>
      </c>
      <c r="AI79" s="11">
        <f>'OddsRatio_working_3-way'!U79/(3*'OddsRatio_working_3-way'!X79^(1/3))*SIN(('OddsRatio_working_3-way'!Y79)/3)</f>
        <v>-8.7912548246287109E-2</v>
      </c>
      <c r="AJ79" s="11">
        <f>'OddsRatio_working_3-way'!U79/(3*'OddsRatio_working_3-way'!X79^(1/3))*SIN(('OddsRatio_working_3-way'!Y79+2*PI())/3)</f>
        <v>-0.40866269779607922</v>
      </c>
      <c r="AK79" s="11">
        <f>'OddsRatio_working_3-way'!U79/(3*'OddsRatio_working_3-way'!X79^(1/3))*SIN(('OddsRatio_working_3-way'!Y79+4*PI())/3)</f>
        <v>0.49657524604236619</v>
      </c>
      <c r="AL79" s="11">
        <f>'OddsRatio_working_3-way'!Z79+'OddsRatio_working_3-way'!AF79</f>
        <v>1.0452787411115798</v>
      </c>
      <c r="AM79" s="11">
        <f>'OddsRatio_working_3-way'!AA79+'OddsRatio_working_3-way'!AG79</f>
        <v>-0.67490837074120913</v>
      </c>
      <c r="AN79" s="11">
        <f>'OddsRatio_working_3-way'!AB79+'OddsRatio_working_3-way'!AH79</f>
        <v>-0.37037037037037079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1.0452787411115798</v>
      </c>
      <c r="AS79" s="11">
        <f>IF(('OddsRatio_working_3-way'!X79=0),IF(Q79&gt;0,-Q79^(1/3),(-Q79)^(1/3)),'OddsRatio_working_3-way'!AM79-'OddsRatio_working_3-way'!R79/3)</f>
        <v>-0.67490837074120913</v>
      </c>
      <c r="AT79" s="11">
        <f>IF(('OddsRatio_working_3-way'!X79=0),IF(Q79&gt;0,-Q79^(1/3),(-Q79)^(1/3)),'OddsRatio_working_3-way'!AN79-'OddsRatio_working_3-way'!R79/3)</f>
        <v>-0.37037037037037079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2.21</v>
      </c>
      <c r="B80" s="4">
        <f>IF('True_Odds_Calculator_3-way'!B79="","",'True_Odds_Calculator_3-way'!B79)</f>
        <v>3.43</v>
      </c>
      <c r="C80" s="4">
        <f>IF('True_Odds_Calculator_3-way'!C79="","",'True_Odds_Calculator_3-way'!C79)</f>
        <v>3.39</v>
      </c>
      <c r="D80" s="9">
        <f t="shared" si="26"/>
        <v>0.43780620471522258</v>
      </c>
      <c r="E80" s="9">
        <f t="shared" si="27"/>
        <v>0.27941984997212221</v>
      </c>
      <c r="F80" s="9">
        <f t="shared" si="28"/>
        <v>0.2827739453126551</v>
      </c>
      <c r="G80" s="9">
        <f t="shared" si="29"/>
        <v>1.0612525960246595</v>
      </c>
      <c r="H80" s="9">
        <f t="shared" si="30"/>
        <v>2.2841156411898376</v>
      </c>
      <c r="I80" s="9">
        <f t="shared" si="31"/>
        <v>3.5788438083399239</v>
      </c>
      <c r="J80" s="9">
        <f t="shared" si="32"/>
        <v>3.5363937044989364</v>
      </c>
      <c r="K80" s="11">
        <f t="shared" si="33"/>
        <v>0.45248868778280543</v>
      </c>
      <c r="L80" s="11">
        <f t="shared" si="34"/>
        <v>0.29154518950437314</v>
      </c>
      <c r="M80" s="11">
        <f t="shared" si="35"/>
        <v>0.29498525073746312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-0.27346607222097241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0.23465576058294557</v>
      </c>
      <c r="Q80" s="11">
        <f>2*'OddsRatio_working_3-way'!K80*'OddsRatio_working_3-way'!L80*'OddsRatio_working_3-way'!M80</f>
        <v>7.7829439662668518E-2</v>
      </c>
      <c r="R80" s="11">
        <f t="shared" si="36"/>
        <v>0</v>
      </c>
      <c r="S80" s="11">
        <f t="shared" si="37"/>
        <v>-0.85807997561515992</v>
      </c>
      <c r="T80" s="11">
        <f t="shared" si="38"/>
        <v>-0.28460364033670316</v>
      </c>
      <c r="U80" s="11">
        <f>'OddsRatio_working_3-way'!S80-'OddsRatio_working_3-way'!R80^2/3</f>
        <v>-0.85807997561515992</v>
      </c>
      <c r="V80" s="11">
        <f>'OddsRatio_working_3-way'!S80*'OddsRatio_working_3-way'!R80/3-2*'OddsRatio_working_3-way'!R80^3/27-'OddsRatio_working_3-way'!T80</f>
        <v>0.28460364033670316</v>
      </c>
      <c r="W80" s="11">
        <f>'OddsRatio_working_3-way'!V80^2+4*'OddsRatio_working_3-way'!U80^3/27</f>
        <v>-1.2601561087888513E-2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0.15297123355454123</v>
      </c>
      <c r="Y80" s="11">
        <f>IF('OddsRatio_working_3-way'!W80&gt;=0,IF('OddsRatio_working_3-way'!V80+SQRT('OddsRatio_working_3-way'!W80)&gt;0,0,PI()),ACOS('OddsRatio_working_3-way'!V80/(2*'OddsRatio_working_3-way'!X80)))</f>
        <v>0.37569685195474012</v>
      </c>
      <c r="Z80" s="11">
        <f>'OddsRatio_working_3-way'!X80^(1/3)*COS('OddsRatio_working_3-way'!Y80/3)</f>
        <v>0.53062629801232963</v>
      </c>
      <c r="AA80" s="11">
        <f>'OddsRatio_working_3-way'!X80^(1/3)*COS(('OddsRatio_working_3-way'!Y80+2*PI())/3)</f>
        <v>-0.32316462087238179</v>
      </c>
      <c r="AB80" s="11">
        <f>'OddsRatio_working_3-way'!X80^(1/3)*COS(('OddsRatio_working_3-way'!Y80+4*PI())/3)</f>
        <v>-0.20746167713994798</v>
      </c>
      <c r="AC80" s="11">
        <f>'OddsRatio_working_3-way'!X80^(1/3)*SIN('OddsRatio_working_3-way'!Y80/3)</f>
        <v>6.680112570995296E-2</v>
      </c>
      <c r="AD80" s="11">
        <f>'OddsRatio_working_3-way'!X80^(1/3)*SIN(('OddsRatio_working_3-way'!Y80+2*PI())/3)</f>
        <v>0.42613529113979326</v>
      </c>
      <c r="AE80" s="11">
        <f>'OddsRatio_working_3-way'!X80^(1/3)*SIN(('OddsRatio_working_3-way'!Y80+4*PI())/3)</f>
        <v>-0.49293641684974604</v>
      </c>
      <c r="AF80" s="11">
        <f>-'OddsRatio_working_3-way'!U80/(3*'OddsRatio_working_3-way'!X80^(1/3))*COS(('OddsRatio_working_3-way'!Y80)/3)</f>
        <v>0.53062629801232974</v>
      </c>
      <c r="AG80" s="11">
        <f>-'OddsRatio_working_3-way'!U80/(3*'OddsRatio_working_3-way'!X80^(1/3))*COS(('OddsRatio_working_3-way'!Y80+2*PI())/3)</f>
        <v>-0.3231646208723819</v>
      </c>
      <c r="AH80" s="11">
        <f>-'OddsRatio_working_3-way'!U80/(3*'OddsRatio_working_3-way'!X80^(1/3))*COS(('OddsRatio_working_3-way'!Y80+4*PI())/3)</f>
        <v>-0.20746167713994804</v>
      </c>
      <c r="AI80" s="11">
        <f>'OddsRatio_working_3-way'!U80/(3*'OddsRatio_working_3-way'!X80^(1/3))*SIN(('OddsRatio_working_3-way'!Y80)/3)</f>
        <v>-6.6801125709952974E-2</v>
      </c>
      <c r="AJ80" s="11">
        <f>'OddsRatio_working_3-way'!U80/(3*'OddsRatio_working_3-way'!X80^(1/3))*SIN(('OddsRatio_working_3-way'!Y80+2*PI())/3)</f>
        <v>-0.42613529113979337</v>
      </c>
      <c r="AK80" s="11">
        <f>'OddsRatio_working_3-way'!U80/(3*'OddsRatio_working_3-way'!X80^(1/3))*SIN(('OddsRatio_working_3-way'!Y80+4*PI())/3)</f>
        <v>0.49293641684974615</v>
      </c>
      <c r="AL80" s="11">
        <f>'OddsRatio_working_3-way'!Z80+'OddsRatio_working_3-way'!AF80</f>
        <v>1.0612525960246595</v>
      </c>
      <c r="AM80" s="11">
        <f>'OddsRatio_working_3-way'!AA80+'OddsRatio_working_3-way'!AG80</f>
        <v>-0.64632924174476369</v>
      </c>
      <c r="AN80" s="11">
        <f>'OddsRatio_working_3-way'!AB80+'OddsRatio_working_3-way'!AH80</f>
        <v>-0.41492335427989602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1.0612525960246595</v>
      </c>
      <c r="AS80" s="11">
        <f>IF(('OddsRatio_working_3-way'!X80=0),IF(Q80&gt;0,-Q80^(1/3),(-Q80)^(1/3)),'OddsRatio_working_3-way'!AM80-'OddsRatio_working_3-way'!R80/3)</f>
        <v>-0.64632924174476369</v>
      </c>
      <c r="AT80" s="11">
        <f>IF(('OddsRatio_working_3-way'!X80=0),IF(Q80&gt;0,-Q80^(1/3),(-Q80)^(1/3)),'OddsRatio_working_3-way'!AN80-'OddsRatio_working_3-way'!R80/3)</f>
        <v>-0.41492335427989602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4.76</v>
      </c>
      <c r="B81" s="4">
        <f>IF('True_Odds_Calculator_3-way'!B80="","",'True_Odds_Calculator_3-way'!B80)</f>
        <v>3.61</v>
      </c>
      <c r="C81" s="4">
        <f>IF('True_Odds_Calculator_3-way'!C80="","",'True_Odds_Calculator_3-way'!C80)</f>
        <v>1.81</v>
      </c>
      <c r="D81" s="9">
        <f t="shared" si="26"/>
        <v>0.1994879857757883</v>
      </c>
      <c r="E81" s="9">
        <f t="shared" si="27"/>
        <v>0.26416562378782749</v>
      </c>
      <c r="F81" s="9">
        <f t="shared" si="28"/>
        <v>0.5363463904363841</v>
      </c>
      <c r="G81" s="9">
        <f t="shared" si="29"/>
        <v>1.0672428748761735</v>
      </c>
      <c r="H81" s="9">
        <f t="shared" si="30"/>
        <v>5.0128332095344117</v>
      </c>
      <c r="I81" s="9">
        <f t="shared" si="31"/>
        <v>3.7855039034268132</v>
      </c>
      <c r="J81" s="9">
        <f t="shared" si="32"/>
        <v>1.8644667286497003</v>
      </c>
      <c r="K81" s="11">
        <f t="shared" si="33"/>
        <v>0.21008403361344538</v>
      </c>
      <c r="L81" s="11">
        <f t="shared" si="34"/>
        <v>0.2770083102493075</v>
      </c>
      <c r="M81" s="11">
        <f t="shared" si="35"/>
        <v>0.5524861878453039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-0.25557633714479644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0.23085097585658898</v>
      </c>
      <c r="Q81" s="11">
        <f>2*'OddsRatio_working_3-way'!K81*'OddsRatio_working_3-way'!L81*'OddsRatio_working_3-way'!M81</f>
        <v>6.4303892996264336E-2</v>
      </c>
      <c r="R81" s="11">
        <f t="shared" si="36"/>
        <v>0</v>
      </c>
      <c r="S81" s="11">
        <f t="shared" si="37"/>
        <v>-0.90325645337737448</v>
      </c>
      <c r="T81" s="11">
        <f t="shared" si="38"/>
        <v>-0.25160346890734664</v>
      </c>
      <c r="U81" s="11">
        <f>'OddsRatio_working_3-way'!S81-'OddsRatio_working_3-way'!R81^2/3</f>
        <v>-0.90325645337737448</v>
      </c>
      <c r="V81" s="11">
        <f>'OddsRatio_working_3-way'!S81*'OddsRatio_working_3-way'!R81/3-2*'OddsRatio_working_3-way'!R81^3/27-'OddsRatio_working_3-way'!T81</f>
        <v>0.25160346890734664</v>
      </c>
      <c r="W81" s="11">
        <f>'OddsRatio_working_3-way'!V81^2+4*'OddsRatio_working_3-way'!U81^3/27</f>
        <v>-4.5872264561087631E-2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0.16520938996263029</v>
      </c>
      <c r="Y81" s="11">
        <f>IF('OddsRatio_working_3-way'!W81&gt;=0,IF('OddsRatio_working_3-way'!V81+SQRT('OddsRatio_working_3-way'!W81)&gt;0,0,PI()),ACOS('OddsRatio_working_3-way'!V81/(2*'OddsRatio_working_3-way'!X81)))</f>
        <v>0.70522082993059343</v>
      </c>
      <c r="Z81" s="11">
        <f>'OddsRatio_working_3-way'!X81^(1/3)*COS('OddsRatio_working_3-way'!Y81/3)</f>
        <v>0.53362143743808677</v>
      </c>
      <c r="AA81" s="11">
        <f>'OddsRatio_working_3-way'!X81^(1/3)*COS(('OddsRatio_working_3-way'!Y81+2*PI())/3)</f>
        <v>-0.37749149606644977</v>
      </c>
      <c r="AB81" s="11">
        <f>'OddsRatio_working_3-way'!X81^(1/3)*COS(('OddsRatio_working_3-way'!Y81+4*PI())/3)</f>
        <v>-0.15612994137163666</v>
      </c>
      <c r="AC81" s="11">
        <f>'OddsRatio_working_3-way'!X81^(1/3)*SIN('OddsRatio_working_3-way'!Y81/3)</f>
        <v>0.12780315319128438</v>
      </c>
      <c r="AD81" s="11">
        <f>'OddsRatio_working_3-way'!X81^(1/3)*SIN(('OddsRatio_working_3-way'!Y81+2*PI())/3)</f>
        <v>0.39822814422970959</v>
      </c>
      <c r="AE81" s="11">
        <f>'OddsRatio_working_3-way'!X81^(1/3)*SIN(('OddsRatio_working_3-way'!Y81+4*PI())/3)</f>
        <v>-0.52603129742099386</v>
      </c>
      <c r="AF81" s="11">
        <f>-'OddsRatio_working_3-way'!U81/(3*'OddsRatio_working_3-way'!X81^(1/3))*COS(('OddsRatio_working_3-way'!Y81)/3)</f>
        <v>0.53362143743808677</v>
      </c>
      <c r="AG81" s="11">
        <f>-'OddsRatio_working_3-way'!U81/(3*'OddsRatio_working_3-way'!X81^(1/3))*COS(('OddsRatio_working_3-way'!Y81+2*PI())/3)</f>
        <v>-0.37749149606644977</v>
      </c>
      <c r="AH81" s="11">
        <f>-'OddsRatio_working_3-way'!U81/(3*'OddsRatio_working_3-way'!X81^(1/3))*COS(('OddsRatio_working_3-way'!Y81+4*PI())/3)</f>
        <v>-0.15612994137163666</v>
      </c>
      <c r="AI81" s="11">
        <f>'OddsRatio_working_3-way'!U81/(3*'OddsRatio_working_3-way'!X81^(1/3))*SIN(('OddsRatio_working_3-way'!Y81)/3)</f>
        <v>-0.12780315319128438</v>
      </c>
      <c r="AJ81" s="11">
        <f>'OddsRatio_working_3-way'!U81/(3*'OddsRatio_working_3-way'!X81^(1/3))*SIN(('OddsRatio_working_3-way'!Y81+2*PI())/3)</f>
        <v>-0.39822814422970959</v>
      </c>
      <c r="AK81" s="11">
        <f>'OddsRatio_working_3-way'!U81/(3*'OddsRatio_working_3-way'!X81^(1/3))*SIN(('OddsRatio_working_3-way'!Y81+4*PI())/3)</f>
        <v>0.52603129742099386</v>
      </c>
      <c r="AL81" s="11">
        <f>'OddsRatio_working_3-way'!Z81+'OddsRatio_working_3-way'!AF81</f>
        <v>1.0672428748761735</v>
      </c>
      <c r="AM81" s="11">
        <f>'OddsRatio_working_3-way'!AA81+'OddsRatio_working_3-way'!AG81</f>
        <v>-0.75498299213289954</v>
      </c>
      <c r="AN81" s="11">
        <f>'OddsRatio_working_3-way'!AB81+'OddsRatio_working_3-way'!AH81</f>
        <v>-0.31225988274327332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1.0672428748761735</v>
      </c>
      <c r="AS81" s="11">
        <f>IF(('OddsRatio_working_3-way'!X81=0),IF(Q81&gt;0,-Q81^(1/3),(-Q81)^(1/3)),'OddsRatio_working_3-way'!AM81-'OddsRatio_working_3-way'!R81/3)</f>
        <v>-0.75498299213289954</v>
      </c>
      <c r="AT81" s="11">
        <f>IF(('OddsRatio_working_3-way'!X81=0),IF(Q81&gt;0,-Q81^(1/3),(-Q81)^(1/3)),'OddsRatio_working_3-way'!AN81-'OddsRatio_working_3-way'!R81/3)</f>
        <v>-0.31225988274327332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1.63</v>
      </c>
      <c r="B82" s="4">
        <f>IF('True_Odds_Calculator_3-way'!B81="","",'True_Odds_Calculator_3-way'!B81)</f>
        <v>4.2</v>
      </c>
      <c r="C82" s="4">
        <f>IF('True_Odds_Calculator_3-way'!C81="","",'True_Odds_Calculator_3-way'!C81)</f>
        <v>5.24</v>
      </c>
      <c r="D82" s="9">
        <f t="shared" si="26"/>
        <v>0.59563192068441129</v>
      </c>
      <c r="E82" s="9">
        <f t="shared" si="27"/>
        <v>0.22480366239193525</v>
      </c>
      <c r="F82" s="9">
        <f t="shared" si="28"/>
        <v>0.17956441692365352</v>
      </c>
      <c r="G82" s="9">
        <f t="shared" si="29"/>
        <v>1.0776019079269716</v>
      </c>
      <c r="H82" s="9">
        <f t="shared" si="30"/>
        <v>1.6788892019939921</v>
      </c>
      <c r="I82" s="9">
        <f t="shared" si="31"/>
        <v>4.4483261053663092</v>
      </c>
      <c r="J82" s="9">
        <f t="shared" si="32"/>
        <v>5.56903208961036</v>
      </c>
      <c r="K82" s="11">
        <f t="shared" si="33"/>
        <v>0.61349693251533743</v>
      </c>
      <c r="L82" s="11">
        <f t="shared" si="34"/>
        <v>0.23809523809523808</v>
      </c>
      <c r="M82" s="11">
        <f t="shared" si="35"/>
        <v>0.19083969465648853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-0.23828033531588055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0.22496002569060214</v>
      </c>
      <c r="Q82" s="11">
        <f>2*'OddsRatio_working_3-way'!K82*'OddsRatio_working_3-way'!L82*'OddsRatio_working_3-way'!M82</f>
        <v>5.5752174892342542E-2</v>
      </c>
      <c r="R82" s="11">
        <f t="shared" si="36"/>
        <v>0</v>
      </c>
      <c r="S82" s="11">
        <f t="shared" si="37"/>
        <v>-0.94409815813117726</v>
      </c>
      <c r="T82" s="11">
        <f t="shared" si="38"/>
        <v>-0.23397723869421991</v>
      </c>
      <c r="U82" s="11">
        <f>'OddsRatio_working_3-way'!S82-'OddsRatio_working_3-way'!R82^2/3</f>
        <v>-0.94409815813117726</v>
      </c>
      <c r="V82" s="11">
        <f>'OddsRatio_working_3-way'!S82*'OddsRatio_working_3-way'!R82/3-2*'OddsRatio_working_3-way'!R82^3/27-'OddsRatio_working_3-way'!T82</f>
        <v>0.23397723869421991</v>
      </c>
      <c r="W82" s="11">
        <f>'OddsRatio_working_3-way'!V82^2+4*'OddsRatio_working_3-way'!U82^3/27</f>
        <v>-6.9920552220505555E-2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0.1765402931680736</v>
      </c>
      <c r="Y82" s="11">
        <f>IF('OddsRatio_working_3-way'!W82&gt;=0,IF('OddsRatio_working_3-way'!V82+SQRT('OddsRatio_working_3-way'!W82)&gt;0,0,PI()),ACOS('OddsRatio_working_3-way'!V82/(2*'OddsRatio_working_3-way'!X82)))</f>
        <v>0.84641297329333953</v>
      </c>
      <c r="Z82" s="11">
        <f>'OddsRatio_working_3-way'!X82^(1/3)*COS('OddsRatio_working_3-way'!Y82/3)</f>
        <v>0.53880095396348582</v>
      </c>
      <c r="AA82" s="11">
        <f>'OddsRatio_working_3-way'!X82^(1/3)*COS(('OddsRatio_working_3-way'!Y82+2*PI())/3)</f>
        <v>-0.40465833641631493</v>
      </c>
      <c r="AB82" s="11">
        <f>'OddsRatio_working_3-way'!X82^(1/3)*COS(('OddsRatio_working_3-way'!Y82+4*PI())/3)</f>
        <v>-0.13414261754717083</v>
      </c>
      <c r="AC82" s="11">
        <f>'OddsRatio_working_3-way'!X82^(1/3)*SIN('OddsRatio_working_3-way'!Y82/3)</f>
        <v>0.15618232310912553</v>
      </c>
      <c r="AD82" s="11">
        <f>'OddsRatio_working_3-way'!X82^(1/3)*SIN(('OddsRatio_working_3-way'!Y82+2*PI())/3)</f>
        <v>0.38852415216110586</v>
      </c>
      <c r="AE82" s="11">
        <f>'OddsRatio_working_3-way'!X82^(1/3)*SIN(('OddsRatio_working_3-way'!Y82+4*PI())/3)</f>
        <v>-0.54470647527023131</v>
      </c>
      <c r="AF82" s="11">
        <f>-'OddsRatio_working_3-way'!U82/(3*'OddsRatio_working_3-way'!X82^(1/3))*COS(('OddsRatio_working_3-way'!Y82)/3)</f>
        <v>0.53880095396348582</v>
      </c>
      <c r="AG82" s="11">
        <f>-'OddsRatio_working_3-way'!U82/(3*'OddsRatio_working_3-way'!X82^(1/3))*COS(('OddsRatio_working_3-way'!Y82+2*PI())/3)</f>
        <v>-0.40465833641631493</v>
      </c>
      <c r="AH82" s="11">
        <f>-'OddsRatio_working_3-way'!U82/(3*'OddsRatio_working_3-way'!X82^(1/3))*COS(('OddsRatio_working_3-way'!Y82+4*PI())/3)</f>
        <v>-0.13414261754717083</v>
      </c>
      <c r="AI82" s="11">
        <f>'OddsRatio_working_3-way'!U82/(3*'OddsRatio_working_3-way'!X82^(1/3))*SIN(('OddsRatio_working_3-way'!Y82)/3)</f>
        <v>-0.15618232310912553</v>
      </c>
      <c r="AJ82" s="11">
        <f>'OddsRatio_working_3-way'!U82/(3*'OddsRatio_working_3-way'!X82^(1/3))*SIN(('OddsRatio_working_3-way'!Y82+2*PI())/3)</f>
        <v>-0.38852415216110586</v>
      </c>
      <c r="AK82" s="11">
        <f>'OddsRatio_working_3-way'!U82/(3*'OddsRatio_working_3-way'!X82^(1/3))*SIN(('OddsRatio_working_3-way'!Y82+4*PI())/3)</f>
        <v>0.54470647527023131</v>
      </c>
      <c r="AL82" s="11">
        <f>'OddsRatio_working_3-way'!Z82+'OddsRatio_working_3-way'!AF82</f>
        <v>1.0776019079269716</v>
      </c>
      <c r="AM82" s="11">
        <f>'OddsRatio_working_3-way'!AA82+'OddsRatio_working_3-way'!AG82</f>
        <v>-0.80931667283262987</v>
      </c>
      <c r="AN82" s="11">
        <f>'OddsRatio_working_3-way'!AB82+'OddsRatio_working_3-way'!AH82</f>
        <v>-0.26828523509434166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1.0776019079269716</v>
      </c>
      <c r="AS82" s="11">
        <f>IF(('OddsRatio_working_3-way'!X82=0),IF(Q82&gt;0,-Q82^(1/3),(-Q82)^(1/3)),'OddsRatio_working_3-way'!AM82-'OddsRatio_working_3-way'!R82/3)</f>
        <v>-0.80931667283262987</v>
      </c>
      <c r="AT82" s="11">
        <f>IF(('OddsRatio_working_3-way'!X82=0),IF(Q82&gt;0,-Q82^(1/3),(-Q82)^(1/3)),'OddsRatio_working_3-way'!AN82-'OddsRatio_working_3-way'!R82/3)</f>
        <v>-0.26828523509434166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2.42</v>
      </c>
      <c r="B83" s="4">
        <f>IF('True_Odds_Calculator_3-way'!B82="","",'True_Odds_Calculator_3-way'!B82)</f>
        <v>3.06</v>
      </c>
      <c r="C83" s="4">
        <f>IF('True_Odds_Calculator_3-way'!C82="","",'True_Odds_Calculator_3-way'!C82)</f>
        <v>3.17</v>
      </c>
      <c r="D83" s="9">
        <f t="shared" si="26"/>
        <v>0.39329886126880265</v>
      </c>
      <c r="E83" s="9">
        <f t="shared" si="27"/>
        <v>0.30884690819039318</v>
      </c>
      <c r="F83" s="9">
        <f t="shared" si="28"/>
        <v>0.29785423054080412</v>
      </c>
      <c r="G83" s="9">
        <f t="shared" si="29"/>
        <v>1.0863350116799073</v>
      </c>
      <c r="H83" s="9">
        <f t="shared" si="30"/>
        <v>2.5425957165854682</v>
      </c>
      <c r="I83" s="9">
        <f t="shared" si="31"/>
        <v>3.2378501240606088</v>
      </c>
      <c r="J83" s="9">
        <f t="shared" si="32"/>
        <v>3.3573469753453993</v>
      </c>
      <c r="K83" s="11">
        <f t="shared" si="33"/>
        <v>0.41322314049586778</v>
      </c>
      <c r="L83" s="11">
        <f t="shared" si="34"/>
        <v>0.32679738562091504</v>
      </c>
      <c r="M83" s="11">
        <f t="shared" si="35"/>
        <v>0.31545741324921134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-0.27040781812286052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0.24068686664209532</v>
      </c>
      <c r="Q83" s="11">
        <f>2*'OddsRatio_working_3-way'!K83*'OddsRatio_working_3-way'!L83*'OddsRatio_working_3-way'!M83</f>
        <v>8.5198890846759398E-2</v>
      </c>
      <c r="R83" s="11">
        <f t="shared" si="36"/>
        <v>0</v>
      </c>
      <c r="S83" s="11">
        <f t="shared" si="37"/>
        <v>-0.89008841649962422</v>
      </c>
      <c r="T83" s="11">
        <f t="shared" si="38"/>
        <v>-0.31507554566358376</v>
      </c>
      <c r="U83" s="11">
        <f>'OddsRatio_working_3-way'!S83-'OddsRatio_working_3-way'!R83^2/3</f>
        <v>-0.89008841649962422</v>
      </c>
      <c r="V83" s="11">
        <f>'OddsRatio_working_3-way'!S83*'OddsRatio_working_3-way'!R83/3-2*'OddsRatio_working_3-way'!R83^3/27-'OddsRatio_working_3-way'!T83</f>
        <v>0.31507554566358376</v>
      </c>
      <c r="W83" s="11">
        <f>'OddsRatio_working_3-way'!V83^2+4*'OddsRatio_working_3-way'!U83^3/27</f>
        <v>-5.1983820064857439E-3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0.16160985542479364</v>
      </c>
      <c r="Y83" s="11">
        <f>IF('OddsRatio_working_3-way'!W83&gt;=0,IF('OddsRatio_working_3-way'!V83+SQRT('OddsRatio_working_3-way'!W83)&gt;0,0,PI()),ACOS('OddsRatio_working_3-way'!V83/(2*'OddsRatio_working_3-way'!X83)))</f>
        <v>0.22496011101304547</v>
      </c>
      <c r="Z83" s="11">
        <f>'OddsRatio_working_3-way'!X83^(1/3)*COS('OddsRatio_working_3-way'!Y83/3)</f>
        <v>0.54316750583995366</v>
      </c>
      <c r="AA83" s="11">
        <f>'OddsRatio_working_3-way'!X83^(1/3)*COS(('OddsRatio_working_3-way'!Y83+2*PI())/3)</f>
        <v>-0.30692352618762792</v>
      </c>
      <c r="AB83" s="11">
        <f>'OddsRatio_working_3-way'!X83^(1/3)*COS(('OddsRatio_working_3-way'!Y83+4*PI())/3)</f>
        <v>-0.23624397965232563</v>
      </c>
      <c r="AC83" s="11">
        <f>'OddsRatio_working_3-way'!X83^(1/3)*SIN('OddsRatio_working_3-way'!Y83/3)</f>
        <v>4.0806855218357474E-2</v>
      </c>
      <c r="AD83" s="11">
        <f>'OddsRatio_working_3-way'!X83^(1/3)*SIN(('OddsRatio_working_3-way'!Y83+2*PI())/3)</f>
        <v>0.44999343095845362</v>
      </c>
      <c r="AE83" s="11">
        <f>'OddsRatio_working_3-way'!X83^(1/3)*SIN(('OddsRatio_working_3-way'!Y83+4*PI())/3)</f>
        <v>-0.49080028617681104</v>
      </c>
      <c r="AF83" s="11">
        <f>-'OddsRatio_working_3-way'!U83/(3*'OddsRatio_working_3-way'!X83^(1/3))*COS(('OddsRatio_working_3-way'!Y83)/3)</f>
        <v>0.54316750583995366</v>
      </c>
      <c r="AG83" s="11">
        <f>-'OddsRatio_working_3-way'!U83/(3*'OddsRatio_working_3-way'!X83^(1/3))*COS(('OddsRatio_working_3-way'!Y83+2*PI())/3)</f>
        <v>-0.30692352618762792</v>
      </c>
      <c r="AH83" s="11">
        <f>-'OddsRatio_working_3-way'!U83/(3*'OddsRatio_working_3-way'!X83^(1/3))*COS(('OddsRatio_working_3-way'!Y83+4*PI())/3)</f>
        <v>-0.23624397965232563</v>
      </c>
      <c r="AI83" s="11">
        <f>'OddsRatio_working_3-way'!U83/(3*'OddsRatio_working_3-way'!X83^(1/3))*SIN(('OddsRatio_working_3-way'!Y83)/3)</f>
        <v>-4.0806855218357474E-2</v>
      </c>
      <c r="AJ83" s="11">
        <f>'OddsRatio_working_3-way'!U83/(3*'OddsRatio_working_3-way'!X83^(1/3))*SIN(('OddsRatio_working_3-way'!Y83+2*PI())/3)</f>
        <v>-0.44999343095845362</v>
      </c>
      <c r="AK83" s="11">
        <f>'OddsRatio_working_3-way'!U83/(3*'OddsRatio_working_3-way'!X83^(1/3))*SIN(('OddsRatio_working_3-way'!Y83+4*PI())/3)</f>
        <v>0.49080028617681104</v>
      </c>
      <c r="AL83" s="11">
        <f>'OddsRatio_working_3-way'!Z83+'OddsRatio_working_3-way'!AF83</f>
        <v>1.0863350116799073</v>
      </c>
      <c r="AM83" s="11">
        <f>'OddsRatio_working_3-way'!AA83+'OddsRatio_working_3-way'!AG83</f>
        <v>-0.61384705237525583</v>
      </c>
      <c r="AN83" s="11">
        <f>'OddsRatio_working_3-way'!AB83+'OddsRatio_working_3-way'!AH83</f>
        <v>-0.47248795930465126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1.0863350116799073</v>
      </c>
      <c r="AS83" s="11">
        <f>IF(('OddsRatio_working_3-way'!X83=0),IF(Q83&gt;0,-Q83^(1/3),(-Q83)^(1/3)),'OddsRatio_working_3-way'!AM83-'OddsRatio_working_3-way'!R83/3)</f>
        <v>-0.61384705237525583</v>
      </c>
      <c r="AT83" s="11">
        <f>IF(('OddsRatio_working_3-way'!X83=0),IF(Q83&gt;0,-Q83^(1/3),(-Q83)^(1/3)),'OddsRatio_working_3-way'!AN83-'OddsRatio_working_3-way'!R83/3)</f>
        <v>-0.47248795930465126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3.09</v>
      </c>
      <c r="B84" s="4">
        <f>IF('True_Odds_Calculator_3-way'!B83="","",'True_Odds_Calculator_3-way'!B83)</f>
        <v>3.67</v>
      </c>
      <c r="C84" s="4">
        <f>IF('True_Odds_Calculator_3-way'!C83="","",'True_Odds_Calculator_3-way'!C83)</f>
        <v>2.23</v>
      </c>
      <c r="D84" s="9">
        <f t="shared" si="26"/>
        <v>0.30898476591716151</v>
      </c>
      <c r="E84" s="9">
        <f t="shared" si="27"/>
        <v>0.25926652291571678</v>
      </c>
      <c r="F84" s="9">
        <f t="shared" si="28"/>
        <v>0.43174871116712166</v>
      </c>
      <c r="G84" s="9">
        <f t="shared" si="29"/>
        <v>1.0700504849254293</v>
      </c>
      <c r="H84" s="9">
        <f t="shared" si="30"/>
        <v>3.2364055134941472</v>
      </c>
      <c r="I84" s="9">
        <f t="shared" si="31"/>
        <v>3.8570347947508954</v>
      </c>
      <c r="J84" s="9">
        <f t="shared" si="32"/>
        <v>2.3161620964582781</v>
      </c>
      <c r="K84" s="11">
        <f t="shared" si="33"/>
        <v>0.3236245954692557</v>
      </c>
      <c r="L84" s="11">
        <f t="shared" si="34"/>
        <v>0.27247956403269757</v>
      </c>
      <c r="M84" s="11">
        <f t="shared" si="35"/>
        <v>0.44843049327354262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-0.27141462910025738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0.23686310368407543</v>
      </c>
      <c r="Q84" s="11">
        <f>2*'OddsRatio_working_3-way'!K84*'OddsRatio_working_3-way'!L84*'OddsRatio_working_3-way'!M84</f>
        <v>7.9086178191677944E-2</v>
      </c>
      <c r="R84" s="11">
        <f t="shared" si="36"/>
        <v>0</v>
      </c>
      <c r="S84" s="11">
        <f t="shared" si="37"/>
        <v>-0.87269836732559092</v>
      </c>
      <c r="T84" s="11">
        <f t="shared" si="38"/>
        <v>-0.2913850976045379</v>
      </c>
      <c r="U84" s="11">
        <f>'OddsRatio_working_3-way'!S84-'OddsRatio_working_3-way'!R84^2/3</f>
        <v>-0.87269836732559092</v>
      </c>
      <c r="V84" s="11">
        <f>'OddsRatio_working_3-way'!S84*'OddsRatio_working_3-way'!R84/3-2*'OddsRatio_working_3-way'!R84^3/27-'OddsRatio_working_3-way'!T84</f>
        <v>0.2913850976045379</v>
      </c>
      <c r="W84" s="11">
        <f>'OddsRatio_working_3-way'!V84^2+4*'OddsRatio_working_3-way'!U84^3/27</f>
        <v>-1.3561273965042586E-2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0.15689690012158355</v>
      </c>
      <c r="Y84" s="11">
        <f>IF('OddsRatio_working_3-way'!W84&gt;=0,IF('OddsRatio_working_3-way'!V84+SQRT('OddsRatio_working_3-way'!W84)&gt;0,0,PI()),ACOS('OddsRatio_working_3-way'!V84/(2*'OddsRatio_working_3-way'!X84)))</f>
        <v>0.3802070690818844</v>
      </c>
      <c r="Z84" s="11">
        <f>'OddsRatio_working_3-way'!X84^(1/3)*COS('OddsRatio_working_3-way'!Y84/3)</f>
        <v>0.53502524246271477</v>
      </c>
      <c r="AA84" s="11">
        <f>'OddsRatio_working_3-way'!X84^(1/3)*COS(('OddsRatio_working_3-way'!Y84+2*PI())/3)</f>
        <v>-0.32655145825566478</v>
      </c>
      <c r="AB84" s="11">
        <f>'OddsRatio_working_3-way'!X84^(1/3)*COS(('OddsRatio_working_3-way'!Y84+4*PI())/3)</f>
        <v>-0.20847378420705012</v>
      </c>
      <c r="AC84" s="11">
        <f>'OddsRatio_working_3-way'!X84^(1/3)*SIN('OddsRatio_working_3-way'!Y84/3)</f>
        <v>6.8172176897252718E-2</v>
      </c>
      <c r="AD84" s="11">
        <f>'OddsRatio_working_3-way'!X84^(1/3)*SIN(('OddsRatio_working_3-way'!Y84+2*PI())/3)</f>
        <v>0.42925936319001345</v>
      </c>
      <c r="AE84" s="11">
        <f>'OddsRatio_working_3-way'!X84^(1/3)*SIN(('OddsRatio_working_3-way'!Y84+4*PI())/3)</f>
        <v>-0.49743154008726603</v>
      </c>
      <c r="AF84" s="11">
        <f>-'OddsRatio_working_3-way'!U84/(3*'OddsRatio_working_3-way'!X84^(1/3))*COS(('OddsRatio_working_3-way'!Y84)/3)</f>
        <v>0.53502524246271455</v>
      </c>
      <c r="AG84" s="11">
        <f>-'OddsRatio_working_3-way'!U84/(3*'OddsRatio_working_3-way'!X84^(1/3))*COS(('OddsRatio_working_3-way'!Y84+2*PI())/3)</f>
        <v>-0.32655145825566467</v>
      </c>
      <c r="AH84" s="11">
        <f>-'OddsRatio_working_3-way'!U84/(3*'OddsRatio_working_3-way'!X84^(1/3))*COS(('OddsRatio_working_3-way'!Y84+4*PI())/3)</f>
        <v>-0.20847378420705004</v>
      </c>
      <c r="AI84" s="11">
        <f>'OddsRatio_working_3-way'!U84/(3*'OddsRatio_working_3-way'!X84^(1/3))*SIN(('OddsRatio_working_3-way'!Y84)/3)</f>
        <v>-6.817217689725269E-2</v>
      </c>
      <c r="AJ84" s="11">
        <f>'OddsRatio_working_3-way'!U84/(3*'OddsRatio_working_3-way'!X84^(1/3))*SIN(('OddsRatio_working_3-way'!Y84+2*PI())/3)</f>
        <v>-0.42925936319001329</v>
      </c>
      <c r="AK84" s="11">
        <f>'OddsRatio_working_3-way'!U84/(3*'OddsRatio_working_3-way'!X84^(1/3))*SIN(('OddsRatio_working_3-way'!Y84+4*PI())/3)</f>
        <v>0.49743154008726587</v>
      </c>
      <c r="AL84" s="11">
        <f>'OddsRatio_working_3-way'!Z84+'OddsRatio_working_3-way'!AF84</f>
        <v>1.0700504849254293</v>
      </c>
      <c r="AM84" s="11">
        <f>'OddsRatio_working_3-way'!AA84+'OddsRatio_working_3-way'!AG84</f>
        <v>-0.65310291651132946</v>
      </c>
      <c r="AN84" s="11">
        <f>'OddsRatio_working_3-way'!AB84+'OddsRatio_working_3-way'!AH84</f>
        <v>-0.41694756841410019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1.0700504849254293</v>
      </c>
      <c r="AS84" s="11">
        <f>IF(('OddsRatio_working_3-way'!X84=0),IF(Q84&gt;0,-Q84^(1/3),(-Q84)^(1/3)),'OddsRatio_working_3-way'!AM84-'OddsRatio_working_3-way'!R84/3)</f>
        <v>-0.65310291651132946</v>
      </c>
      <c r="AT84" s="11">
        <f>IF(('OddsRatio_working_3-way'!X84=0),IF(Q84&gt;0,-Q84^(1/3),(-Q84)^(1/3)),'OddsRatio_working_3-way'!AN84-'OddsRatio_working_3-way'!R84/3)</f>
        <v>-0.41694756841410019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2.29</v>
      </c>
      <c r="B85" s="4">
        <f>IF('True_Odds_Calculator_3-way'!B84="","",'True_Odds_Calculator_3-way'!B84)</f>
        <v>3.48</v>
      </c>
      <c r="C85" s="4">
        <f>IF('True_Odds_Calculator_3-way'!C84="","",'True_Odds_Calculator_3-way'!C84)</f>
        <v>3.12</v>
      </c>
      <c r="D85" s="9">
        <f t="shared" si="26"/>
        <v>0.42019776055607422</v>
      </c>
      <c r="E85" s="9">
        <f t="shared" si="27"/>
        <v>0.27377009333357732</v>
      </c>
      <c r="F85" s="9">
        <f t="shared" si="28"/>
        <v>0.30603214611034807</v>
      </c>
      <c r="G85" s="9">
        <f t="shared" si="29"/>
        <v>1.0696370674354161</v>
      </c>
      <c r="H85" s="9">
        <f t="shared" si="30"/>
        <v>2.379831816991687</v>
      </c>
      <c r="I85" s="9">
        <f t="shared" si="31"/>
        <v>3.6526999272398322</v>
      </c>
      <c r="J85" s="9">
        <f t="shared" si="32"/>
        <v>3.2676305829630827</v>
      </c>
      <c r="K85" s="11">
        <f t="shared" si="33"/>
        <v>0.4366812227074236</v>
      </c>
      <c r="L85" s="11">
        <f t="shared" si="34"/>
        <v>0.28735632183908044</v>
      </c>
      <c r="M85" s="11">
        <f t="shared" si="35"/>
        <v>0.32051282051282048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-0.2727771149695557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0.23688958902029222</v>
      </c>
      <c r="Q85" s="11">
        <f>2*'OddsRatio_working_3-way'!K85*'OddsRatio_working_3-way'!L85*'OddsRatio_working_3-way'!M85</f>
        <v>8.0437891008588183E-2</v>
      </c>
      <c r="R85" s="11">
        <f t="shared" si="36"/>
        <v>0</v>
      </c>
      <c r="S85" s="11">
        <f t="shared" si="37"/>
        <v>-0.86843644873482573</v>
      </c>
      <c r="T85" s="11">
        <f t="shared" si="38"/>
        <v>-0.29488504201522092</v>
      </c>
      <c r="U85" s="11">
        <f>'OddsRatio_working_3-way'!S85-'OddsRatio_working_3-way'!R85^2/3</f>
        <v>-0.86843644873482573</v>
      </c>
      <c r="V85" s="11">
        <f>'OddsRatio_working_3-way'!S85*'OddsRatio_working_3-way'!R85/3-2*'OddsRatio_working_3-way'!R85^3/27-'OddsRatio_working_3-way'!T85</f>
        <v>0.29488504201522092</v>
      </c>
      <c r="W85" s="11">
        <f>'OddsRatio_working_3-way'!V85^2+4*'OddsRatio_working_3-way'!U85^3/27</f>
        <v>-1.0073778064917716E-2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0.15574896955456585</v>
      </c>
      <c r="Y85" s="11">
        <f>IF('OddsRatio_working_3-way'!W85&gt;=0,IF('OddsRatio_working_3-way'!V85+SQRT('OddsRatio_working_3-way'!W85)&gt;0,0,PI()),ACOS('OddsRatio_working_3-way'!V85/(2*'OddsRatio_working_3-way'!X85)))</f>
        <v>0.32806463078066983</v>
      </c>
      <c r="Z85" s="11">
        <f>'OddsRatio_working_3-way'!X85^(1/3)*COS('OddsRatio_working_3-way'!Y85/3)</f>
        <v>0.53481853371770804</v>
      </c>
      <c r="AA85" s="11">
        <f>'OddsRatio_working_3-way'!X85^(1/3)*COS(('OddsRatio_working_3-way'!Y85+2*PI())/3)</f>
        <v>-0.31826164318225753</v>
      </c>
      <c r="AB85" s="11">
        <f>'OddsRatio_working_3-way'!X85^(1/3)*COS(('OddsRatio_working_3-way'!Y85+4*PI())/3)</f>
        <v>-0.21655689053545063</v>
      </c>
      <c r="AC85" s="11">
        <f>'OddsRatio_working_3-way'!X85^(1/3)*SIN('OddsRatio_working_3-way'!Y85/3)</f>
        <v>5.8719266318498421E-2</v>
      </c>
      <c r="AD85" s="11">
        <f>'OddsRatio_working_3-way'!X85^(1/3)*SIN(('OddsRatio_working_3-way'!Y85+2*PI())/3)</f>
        <v>0.43380680345503031</v>
      </c>
      <c r="AE85" s="11">
        <f>'OddsRatio_working_3-way'!X85^(1/3)*SIN(('OddsRatio_working_3-way'!Y85+4*PI())/3)</f>
        <v>-0.49252606977352859</v>
      </c>
      <c r="AF85" s="11">
        <f>-'OddsRatio_working_3-way'!U85/(3*'OddsRatio_working_3-way'!X85^(1/3))*COS(('OddsRatio_working_3-way'!Y85)/3)</f>
        <v>0.53481853371770804</v>
      </c>
      <c r="AG85" s="11">
        <f>-'OddsRatio_working_3-way'!U85/(3*'OddsRatio_working_3-way'!X85^(1/3))*COS(('OddsRatio_working_3-way'!Y85+2*PI())/3)</f>
        <v>-0.31826164318225753</v>
      </c>
      <c r="AH85" s="11">
        <f>-'OddsRatio_working_3-way'!U85/(3*'OddsRatio_working_3-way'!X85^(1/3))*COS(('OddsRatio_working_3-way'!Y85+4*PI())/3)</f>
        <v>-0.21655689053545063</v>
      </c>
      <c r="AI85" s="11">
        <f>'OddsRatio_working_3-way'!U85/(3*'OddsRatio_working_3-way'!X85^(1/3))*SIN(('OddsRatio_working_3-way'!Y85)/3)</f>
        <v>-5.8719266318498421E-2</v>
      </c>
      <c r="AJ85" s="11">
        <f>'OddsRatio_working_3-way'!U85/(3*'OddsRatio_working_3-way'!X85^(1/3))*SIN(('OddsRatio_working_3-way'!Y85+2*PI())/3)</f>
        <v>-0.43380680345503031</v>
      </c>
      <c r="AK85" s="11">
        <f>'OddsRatio_working_3-way'!U85/(3*'OddsRatio_working_3-way'!X85^(1/3))*SIN(('OddsRatio_working_3-way'!Y85+4*PI())/3)</f>
        <v>0.49252606977352859</v>
      </c>
      <c r="AL85" s="11">
        <f>'OddsRatio_working_3-way'!Z85+'OddsRatio_working_3-way'!AF85</f>
        <v>1.0696370674354161</v>
      </c>
      <c r="AM85" s="11">
        <f>'OddsRatio_working_3-way'!AA85+'OddsRatio_working_3-way'!AG85</f>
        <v>-0.63652328636451505</v>
      </c>
      <c r="AN85" s="11">
        <f>'OddsRatio_working_3-way'!AB85+'OddsRatio_working_3-way'!AH85</f>
        <v>-0.43311378107090126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1.0696370674354161</v>
      </c>
      <c r="AS85" s="11">
        <f>IF(('OddsRatio_working_3-way'!X85=0),IF(Q85&gt;0,-Q85^(1/3),(-Q85)^(1/3)),'OddsRatio_working_3-way'!AM85-'OddsRatio_working_3-way'!R85/3)</f>
        <v>-0.63652328636451505</v>
      </c>
      <c r="AT85" s="11">
        <f>IF(('OddsRatio_working_3-way'!X85=0),IF(Q85&gt;0,-Q85^(1/3),(-Q85)^(1/3)),'OddsRatio_working_3-way'!AN85-'OddsRatio_working_3-way'!R85/3)</f>
        <v>-0.43311378107090126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3.72</v>
      </c>
      <c r="B86" s="4">
        <f>IF('True_Odds_Calculator_3-way'!B85="","",'True_Odds_Calculator_3-way'!B85)</f>
        <v>3.75</v>
      </c>
      <c r="C86" s="4">
        <f>IF('True_Odds_Calculator_3-way'!C85="","",'True_Odds_Calculator_3-way'!C85)</f>
        <v>1.96</v>
      </c>
      <c r="D86" s="9">
        <f t="shared" si="26"/>
        <v>0.25492276895247107</v>
      </c>
      <c r="E86" s="9">
        <f t="shared" si="27"/>
        <v>0.25284494894025683</v>
      </c>
      <c r="F86" s="9">
        <f t="shared" si="28"/>
        <v>0.49223228210727193</v>
      </c>
      <c r="G86" s="9">
        <f t="shared" si="29"/>
        <v>1.0745429045691683</v>
      </c>
      <c r="H86" s="9">
        <f t="shared" si="30"/>
        <v>3.9227567004281378</v>
      </c>
      <c r="I86" s="9">
        <f t="shared" si="31"/>
        <v>3.9549929875652126</v>
      </c>
      <c r="J86" s="9">
        <f t="shared" si="32"/>
        <v>2.031561188386402</v>
      </c>
      <c r="K86" s="11">
        <f t="shared" si="33"/>
        <v>0.26881720430107525</v>
      </c>
      <c r="L86" s="11">
        <f t="shared" si="34"/>
        <v>0.26666666666666666</v>
      </c>
      <c r="M86" s="11">
        <f t="shared" si="35"/>
        <v>0.51020408163265307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-0.26262892253675663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0.23516933655182509</v>
      </c>
      <c r="Q86" s="11">
        <f>2*'OddsRatio_working_3-way'!K86*'OddsRatio_working_3-way'!L86*'OddsRatio_working_3-way'!M86</f>
        <v>7.3147538585326605E-2</v>
      </c>
      <c r="R86" s="11">
        <f t="shared" si="36"/>
        <v>0</v>
      </c>
      <c r="S86" s="11">
        <f t="shared" si="37"/>
        <v>-0.89544340463458139</v>
      </c>
      <c r="T86" s="11">
        <f t="shared" si="38"/>
        <v>-0.27852049910873444</v>
      </c>
      <c r="U86" s="11">
        <f>'OddsRatio_working_3-way'!S86-'OddsRatio_working_3-way'!R86^2/3</f>
        <v>-0.89544340463458139</v>
      </c>
      <c r="V86" s="11">
        <f>'OddsRatio_working_3-way'!S86*'OddsRatio_working_3-way'!R86/3-2*'OddsRatio_working_3-way'!R86^3/27-'OddsRatio_working_3-way'!T86</f>
        <v>0.27852049910873444</v>
      </c>
      <c r="W86" s="11">
        <f>'OddsRatio_working_3-way'!V86^2+4*'OddsRatio_working_3-way'!U86^3/27</f>
        <v>-2.8794248253409205E-2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0.1630704730148807</v>
      </c>
      <c r="Y86" s="11">
        <f>IF('OddsRatio_working_3-way'!W86&gt;=0,IF('OddsRatio_working_3-way'!V86+SQRT('OddsRatio_working_3-way'!W86)&gt;0,0,PI()),ACOS('OddsRatio_working_3-way'!V86/(2*'OddsRatio_working_3-way'!X86)))</f>
        <v>0.54719339769601238</v>
      </c>
      <c r="Z86" s="11">
        <f>'OddsRatio_working_3-way'!X86^(1/3)*COS('OddsRatio_working_3-way'!Y86/3)</f>
        <v>0.53727145228458417</v>
      </c>
      <c r="AA86" s="11">
        <f>'OddsRatio_working_3-way'!X86^(1/3)*COS(('OddsRatio_working_3-way'!Y86+2*PI())/3)</f>
        <v>-0.3544575827911417</v>
      </c>
      <c r="AB86" s="11">
        <f>'OddsRatio_working_3-way'!X86^(1/3)*COS(('OddsRatio_working_3-way'!Y86+4*PI())/3)</f>
        <v>-0.18281386949344217</v>
      </c>
      <c r="AC86" s="11">
        <f>'OddsRatio_working_3-way'!X86^(1/3)*SIN('OddsRatio_working_3-way'!Y86/3)</f>
        <v>9.9098544077133754E-2</v>
      </c>
      <c r="AD86" s="11">
        <f>'OddsRatio_working_3-way'!X86^(1/3)*SIN(('OddsRatio_working_3-way'!Y86+2*PI())/3)</f>
        <v>0.415741454368042</v>
      </c>
      <c r="AE86" s="11">
        <f>'OddsRatio_working_3-way'!X86^(1/3)*SIN(('OddsRatio_working_3-way'!Y86+4*PI())/3)</f>
        <v>-0.51483999844517569</v>
      </c>
      <c r="AF86" s="11">
        <f>-'OddsRatio_working_3-way'!U86/(3*'OddsRatio_working_3-way'!X86^(1/3))*COS(('OddsRatio_working_3-way'!Y86)/3)</f>
        <v>0.53727145228458417</v>
      </c>
      <c r="AG86" s="11">
        <f>-'OddsRatio_working_3-way'!U86/(3*'OddsRatio_working_3-way'!X86^(1/3))*COS(('OddsRatio_working_3-way'!Y86+2*PI())/3)</f>
        <v>-0.3544575827911417</v>
      </c>
      <c r="AH86" s="11">
        <f>-'OddsRatio_working_3-way'!U86/(3*'OddsRatio_working_3-way'!X86^(1/3))*COS(('OddsRatio_working_3-way'!Y86+4*PI())/3)</f>
        <v>-0.18281386949344217</v>
      </c>
      <c r="AI86" s="11">
        <f>'OddsRatio_working_3-way'!U86/(3*'OddsRatio_working_3-way'!X86^(1/3))*SIN(('OddsRatio_working_3-way'!Y86)/3)</f>
        <v>-9.9098544077133754E-2</v>
      </c>
      <c r="AJ86" s="11">
        <f>'OddsRatio_working_3-way'!U86/(3*'OddsRatio_working_3-way'!X86^(1/3))*SIN(('OddsRatio_working_3-way'!Y86+2*PI())/3)</f>
        <v>-0.415741454368042</v>
      </c>
      <c r="AK86" s="11">
        <f>'OddsRatio_working_3-way'!U86/(3*'OddsRatio_working_3-way'!X86^(1/3))*SIN(('OddsRatio_working_3-way'!Y86+4*PI())/3)</f>
        <v>0.51483999844517569</v>
      </c>
      <c r="AL86" s="11">
        <f>'OddsRatio_working_3-way'!Z86+'OddsRatio_working_3-way'!AF86</f>
        <v>1.0745429045691683</v>
      </c>
      <c r="AM86" s="11">
        <f>'OddsRatio_working_3-way'!AA86+'OddsRatio_working_3-way'!AG86</f>
        <v>-0.7089151655822834</v>
      </c>
      <c r="AN86" s="11">
        <f>'OddsRatio_working_3-way'!AB86+'OddsRatio_working_3-way'!AH86</f>
        <v>-0.36562773898688433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1.0745429045691683</v>
      </c>
      <c r="AS86" s="11">
        <f>IF(('OddsRatio_working_3-way'!X86=0),IF(Q86&gt;0,-Q86^(1/3),(-Q86)^(1/3)),'OddsRatio_working_3-way'!AM86-'OddsRatio_working_3-way'!R86/3)</f>
        <v>-0.7089151655822834</v>
      </c>
      <c r="AT86" s="11">
        <f>IF(('OddsRatio_working_3-way'!X86=0),IF(Q86&gt;0,-Q86^(1/3),(-Q86)^(1/3)),'OddsRatio_working_3-way'!AN86-'OddsRatio_working_3-way'!R86/3)</f>
        <v>-0.36562773898688433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1.29</v>
      </c>
      <c r="B87" s="4">
        <f>IF('True_Odds_Calculator_3-way'!B86="","",'True_Odds_Calculator_3-way'!B86)</f>
        <v>6.13</v>
      </c>
      <c r="C87" s="4">
        <f>IF('True_Odds_Calculator_3-way'!C86="","",'True_Odds_Calculator_3-way'!C86)</f>
        <v>9.82</v>
      </c>
      <c r="D87" s="9">
        <f t="shared" si="26"/>
        <v>0.75716425437954182</v>
      </c>
      <c r="E87" s="9">
        <f t="shared" si="27"/>
        <v>0.14984909999552526</v>
      </c>
      <c r="F87" s="9">
        <f t="shared" si="28"/>
        <v>9.2986645624932626E-2</v>
      </c>
      <c r="G87" s="9">
        <f t="shared" si="29"/>
        <v>1.1059220442950295</v>
      </c>
      <c r="H87" s="9">
        <f t="shared" si="30"/>
        <v>1.3207173928455589</v>
      </c>
      <c r="I87" s="9">
        <f t="shared" si="31"/>
        <v>6.6733800872335012</v>
      </c>
      <c r="J87" s="9">
        <f t="shared" si="32"/>
        <v>10.754232430682162</v>
      </c>
      <c r="K87" s="11">
        <f t="shared" si="33"/>
        <v>0.77519379844961234</v>
      </c>
      <c r="L87" s="11">
        <f t="shared" si="34"/>
        <v>0.16313213703099511</v>
      </c>
      <c r="M87" s="11">
        <f t="shared" si="35"/>
        <v>0.10183299389002036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-0.16897493013010312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0.18337845808438485</v>
      </c>
      <c r="Q87" s="11">
        <f>2*'OddsRatio_working_3-way'!K87*'OddsRatio_working_3-way'!L87*'OddsRatio_working_3-way'!M87</f>
        <v>2.575540141634618E-2</v>
      </c>
      <c r="R87" s="11">
        <f t="shared" si="36"/>
        <v>0</v>
      </c>
      <c r="S87" s="11">
        <f t="shared" si="37"/>
        <v>-1.0852406208612819</v>
      </c>
      <c r="T87" s="11">
        <f t="shared" si="38"/>
        <v>-0.15242143551422496</v>
      </c>
      <c r="U87" s="11">
        <f>'OddsRatio_working_3-way'!S87-'OddsRatio_working_3-way'!R87^2/3</f>
        <v>-1.0852406208612819</v>
      </c>
      <c r="V87" s="11">
        <f>'OddsRatio_working_3-way'!S87*'OddsRatio_working_3-way'!R87/3-2*'OddsRatio_working_3-way'!R87^3/27-'OddsRatio_working_3-way'!T87</f>
        <v>0.15242143551422496</v>
      </c>
      <c r="W87" s="11">
        <f>'OddsRatio_working_3-way'!V87^2+4*'OddsRatio_working_3-way'!U87^3/27</f>
        <v>-0.16612164794444784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0.21757409194838942</v>
      </c>
      <c r="Y87" s="11">
        <f>IF('OddsRatio_working_3-way'!W87&gt;=0,IF('OddsRatio_working_3-way'!V87+SQRT('OddsRatio_working_3-way'!W87)&gt;0,0,PI()),ACOS('OddsRatio_working_3-way'!V87/(2*'OddsRatio_working_3-way'!X87)))</f>
        <v>1.212931870863259</v>
      </c>
      <c r="Z87" s="11">
        <f>'OddsRatio_working_3-way'!X87^(1/3)*COS('OddsRatio_working_3-way'!Y87/3)</f>
        <v>0.55296102214751475</v>
      </c>
      <c r="AA87" s="11">
        <f>'OddsRatio_working_3-way'!X87^(1/3)*COS(('OddsRatio_working_3-way'!Y87+2*PI())/3)</f>
        <v>-0.48138472334012905</v>
      </c>
      <c r="AB87" s="11">
        <f>'OddsRatio_working_3-way'!X87^(1/3)*COS(('OddsRatio_working_3-way'!Y87+4*PI())/3)</f>
        <v>-7.1576298807386002E-2</v>
      </c>
      <c r="AC87" s="11">
        <f>'OddsRatio_working_3-way'!X87^(1/3)*SIN('OddsRatio_working_3-way'!Y87/3)</f>
        <v>0.23660300422015593</v>
      </c>
      <c r="AD87" s="11">
        <f>'OddsRatio_working_3-way'!X87^(1/3)*SIN(('OddsRatio_working_3-way'!Y87+2*PI())/3)</f>
        <v>0.36057679037227935</v>
      </c>
      <c r="AE87" s="11">
        <f>'OddsRatio_working_3-way'!X87^(1/3)*SIN(('OddsRatio_working_3-way'!Y87+4*PI())/3)</f>
        <v>-0.5971797945924352</v>
      </c>
      <c r="AF87" s="11">
        <f>-'OddsRatio_working_3-way'!U87/(3*'OddsRatio_working_3-way'!X87^(1/3))*COS(('OddsRatio_working_3-way'!Y87)/3)</f>
        <v>0.55296102214751464</v>
      </c>
      <c r="AG87" s="11">
        <f>-'OddsRatio_working_3-way'!U87/(3*'OddsRatio_working_3-way'!X87^(1/3))*COS(('OddsRatio_working_3-way'!Y87+2*PI())/3)</f>
        <v>-0.48138472334012899</v>
      </c>
      <c r="AH87" s="11">
        <f>-'OddsRatio_working_3-way'!U87/(3*'OddsRatio_working_3-way'!X87^(1/3))*COS(('OddsRatio_working_3-way'!Y87+4*PI())/3)</f>
        <v>-7.1576298807386002E-2</v>
      </c>
      <c r="AI87" s="11">
        <f>'OddsRatio_working_3-way'!U87/(3*'OddsRatio_working_3-way'!X87^(1/3))*SIN(('OddsRatio_working_3-way'!Y87)/3)</f>
        <v>-0.2366030042201559</v>
      </c>
      <c r="AJ87" s="11">
        <f>'OddsRatio_working_3-way'!U87/(3*'OddsRatio_working_3-way'!X87^(1/3))*SIN(('OddsRatio_working_3-way'!Y87+2*PI())/3)</f>
        <v>-0.3605767903722793</v>
      </c>
      <c r="AK87" s="11">
        <f>'OddsRatio_working_3-way'!U87/(3*'OddsRatio_working_3-way'!X87^(1/3))*SIN(('OddsRatio_working_3-way'!Y87+4*PI())/3)</f>
        <v>0.59717979459243509</v>
      </c>
      <c r="AL87" s="11">
        <f>'OddsRatio_working_3-way'!Z87+'OddsRatio_working_3-way'!AF87</f>
        <v>1.1059220442950295</v>
      </c>
      <c r="AM87" s="11">
        <f>'OddsRatio_working_3-way'!AA87+'OddsRatio_working_3-way'!AG87</f>
        <v>-0.9627694466802581</v>
      </c>
      <c r="AN87" s="11">
        <f>'OddsRatio_working_3-way'!AB87+'OddsRatio_working_3-way'!AH87</f>
        <v>-0.143152597614772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1.1059220442950295</v>
      </c>
      <c r="AS87" s="11">
        <f>IF(('OddsRatio_working_3-way'!X87=0),IF(Q87&gt;0,-Q87^(1/3),(-Q87)^(1/3)),'OddsRatio_working_3-way'!AM87-'OddsRatio_working_3-way'!R87/3)</f>
        <v>-0.9627694466802581</v>
      </c>
      <c r="AT87" s="11">
        <f>IF(('OddsRatio_working_3-way'!X87=0),IF(Q87&gt;0,-Q87^(1/3),(-Q87)^(1/3)),'OddsRatio_working_3-way'!AN87-'OddsRatio_working_3-way'!R87/3)</f>
        <v>-0.143152597614772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4.7</v>
      </c>
      <c r="B88" s="4">
        <f>IF('True_Odds_Calculator_3-way'!B87="","",'True_Odds_Calculator_3-way'!B87)</f>
        <v>4.13</v>
      </c>
      <c r="C88" s="4">
        <f>IF('True_Odds_Calculator_3-way'!C87="","",'True_Odds_Calculator_3-way'!C87)</f>
        <v>1.74</v>
      </c>
      <c r="D88" s="9">
        <f t="shared" si="26"/>
        <v>0.20450195040109989</v>
      </c>
      <c r="E88" s="9">
        <f t="shared" si="27"/>
        <v>0.23306385591550116</v>
      </c>
      <c r="F88" s="9">
        <f t="shared" si="28"/>
        <v>0.56243419368339909</v>
      </c>
      <c r="G88" s="9">
        <f t="shared" si="29"/>
        <v>1.0513321386073746</v>
      </c>
      <c r="H88" s="9">
        <f t="shared" si="30"/>
        <v>4.889928912847286</v>
      </c>
      <c r="I88" s="9">
        <f t="shared" si="31"/>
        <v>4.2906695938410824</v>
      </c>
      <c r="J88" s="9">
        <f t="shared" si="32"/>
        <v>1.7779857825694572</v>
      </c>
      <c r="K88" s="11">
        <f t="shared" si="33"/>
        <v>0.21276595744680851</v>
      </c>
      <c r="L88" s="11">
        <f t="shared" si="34"/>
        <v>0.24213075060532688</v>
      </c>
      <c r="M88" s="11">
        <f t="shared" si="35"/>
        <v>0.57471264367816088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-0.25373514365891614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0.22412934483765282</v>
      </c>
      <c r="Q88" s="11">
        <f>2*'OddsRatio_working_3-way'!K88*'OddsRatio_working_3-way'!L88*'OddsRatio_working_3-way'!M88</f>
        <v>5.9215150551559514E-2</v>
      </c>
      <c r="R88" s="11">
        <f t="shared" si="36"/>
        <v>0</v>
      </c>
      <c r="S88" s="11">
        <f t="shared" si="37"/>
        <v>-0.88332006991880885</v>
      </c>
      <c r="T88" s="11">
        <f t="shared" si="38"/>
        <v>-0.23337386259413703</v>
      </c>
      <c r="U88" s="11">
        <f>'OddsRatio_working_3-way'!S88-'OddsRatio_working_3-way'!R88^2/3</f>
        <v>-0.88332006991880885</v>
      </c>
      <c r="V88" s="11">
        <f>'OddsRatio_working_3-way'!S88*'OddsRatio_working_3-way'!R88/3-2*'OddsRatio_working_3-way'!R88^3/27-'OddsRatio_working_3-way'!T88</f>
        <v>0.23337386259413703</v>
      </c>
      <c r="W88" s="11">
        <f>'OddsRatio_working_3-way'!V88^2+4*'OddsRatio_working_3-way'!U88^3/27</f>
        <v>-4.7642465945851135E-2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0.15977001102206123</v>
      </c>
      <c r="Y88" s="11">
        <f>IF('OddsRatio_working_3-way'!W88&gt;=0,IF('OddsRatio_working_3-way'!V88+SQRT('OddsRatio_working_3-way'!W88)&gt;0,0,PI()),ACOS('OddsRatio_working_3-way'!V88/(2*'OddsRatio_working_3-way'!X88)))</f>
        <v>0.75197217108408587</v>
      </c>
      <c r="Z88" s="11">
        <f>'OddsRatio_working_3-way'!X88^(1/3)*COS('OddsRatio_working_3-way'!Y88/3)</f>
        <v>0.52566606930368731</v>
      </c>
      <c r="AA88" s="11">
        <f>'OddsRatio_working_3-way'!X88^(1/3)*COS(('OddsRatio_working_3-way'!Y88+2*PI())/3)</f>
        <v>-0.37939377060872775</v>
      </c>
      <c r="AB88" s="11">
        <f>'OddsRatio_working_3-way'!X88^(1/3)*COS(('OddsRatio_working_3-way'!Y88+4*PI())/3)</f>
        <v>-0.1462722986949597</v>
      </c>
      <c r="AC88" s="11">
        <f>'OddsRatio_working_3-way'!X88^(1/3)*SIN('OddsRatio_working_3-way'!Y88/3)</f>
        <v>0.13459274456329581</v>
      </c>
      <c r="AD88" s="11">
        <f>'OddsRatio_working_3-way'!X88^(1/3)*SIN(('OddsRatio_working_3-way'!Y88+2*PI())/3)</f>
        <v>0.38794379764285658</v>
      </c>
      <c r="AE88" s="11">
        <f>'OddsRatio_working_3-way'!X88^(1/3)*SIN(('OddsRatio_working_3-way'!Y88+4*PI())/3)</f>
        <v>-0.52253654220615242</v>
      </c>
      <c r="AF88" s="11">
        <f>-'OddsRatio_working_3-way'!U88/(3*'OddsRatio_working_3-way'!X88^(1/3))*COS(('OddsRatio_working_3-way'!Y88)/3)</f>
        <v>0.52566606930368731</v>
      </c>
      <c r="AG88" s="11">
        <f>-'OddsRatio_working_3-way'!U88/(3*'OddsRatio_working_3-way'!X88^(1/3))*COS(('OddsRatio_working_3-way'!Y88+2*PI())/3)</f>
        <v>-0.37939377060872775</v>
      </c>
      <c r="AH88" s="11">
        <f>-'OddsRatio_working_3-way'!U88/(3*'OddsRatio_working_3-way'!X88^(1/3))*COS(('OddsRatio_working_3-way'!Y88+4*PI())/3)</f>
        <v>-0.1462722986949597</v>
      </c>
      <c r="AI88" s="11">
        <f>'OddsRatio_working_3-way'!U88/(3*'OddsRatio_working_3-way'!X88^(1/3))*SIN(('OddsRatio_working_3-way'!Y88)/3)</f>
        <v>-0.13459274456329581</v>
      </c>
      <c r="AJ88" s="11">
        <f>'OddsRatio_working_3-way'!U88/(3*'OddsRatio_working_3-way'!X88^(1/3))*SIN(('OddsRatio_working_3-way'!Y88+2*PI())/3)</f>
        <v>-0.38794379764285658</v>
      </c>
      <c r="AK88" s="11">
        <f>'OddsRatio_working_3-way'!U88/(3*'OddsRatio_working_3-way'!X88^(1/3))*SIN(('OddsRatio_working_3-way'!Y88+4*PI())/3)</f>
        <v>0.52253654220615242</v>
      </c>
      <c r="AL88" s="11">
        <f>'OddsRatio_working_3-way'!Z88+'OddsRatio_working_3-way'!AF88</f>
        <v>1.0513321386073746</v>
      </c>
      <c r="AM88" s="11">
        <f>'OddsRatio_working_3-way'!AA88+'OddsRatio_working_3-way'!AG88</f>
        <v>-0.75878754121745551</v>
      </c>
      <c r="AN88" s="11">
        <f>'OddsRatio_working_3-way'!AB88+'OddsRatio_working_3-way'!AH88</f>
        <v>-0.29254459738991939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1.0513321386073746</v>
      </c>
      <c r="AS88" s="11">
        <f>IF(('OddsRatio_working_3-way'!X88=0),IF(Q88&gt;0,-Q88^(1/3),(-Q88)^(1/3)),'OddsRatio_working_3-way'!AM88-'OddsRatio_working_3-way'!R88/3)</f>
        <v>-0.75878754121745551</v>
      </c>
      <c r="AT88" s="11">
        <f>IF(('OddsRatio_working_3-way'!X88=0),IF(Q88&gt;0,-Q88^(1/3),(-Q88)^(1/3)),'OddsRatio_working_3-way'!AN88-'OddsRatio_working_3-way'!R88/3)</f>
        <v>-0.29254459738991939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1.21</v>
      </c>
      <c r="B89" s="4">
        <f>IF('True_Odds_Calculator_3-way'!B88="","",'True_Odds_Calculator_3-way'!B88)</f>
        <v>6.96</v>
      </c>
      <c r="C89" s="4">
        <f>IF('True_Odds_Calculator_3-way'!C88="","",'True_Odds_Calculator_3-way'!C88)</f>
        <v>15.36</v>
      </c>
      <c r="D89" s="9">
        <f t="shared" si="26"/>
        <v>0.81034286023959046</v>
      </c>
      <c r="E89" s="9">
        <f t="shared" si="27"/>
        <v>0.13084833868224954</v>
      </c>
      <c r="F89" s="9">
        <f t="shared" si="28"/>
        <v>5.8808801078159653E-2</v>
      </c>
      <c r="G89" s="9">
        <f t="shared" si="29"/>
        <v>1.1145026152106861</v>
      </c>
      <c r="H89" s="9">
        <f t="shared" si="30"/>
        <v>1.2340455491942441</v>
      </c>
      <c r="I89" s="9">
        <f t="shared" si="31"/>
        <v>7.6424355866556883</v>
      </c>
      <c r="J89" s="9">
        <f t="shared" si="32"/>
        <v>17.004257554425454</v>
      </c>
      <c r="K89" s="11">
        <f t="shared" si="33"/>
        <v>0.82644628099173556</v>
      </c>
      <c r="L89" s="11">
        <f t="shared" si="34"/>
        <v>0.14367816091954022</v>
      </c>
      <c r="M89" s="11">
        <f t="shared" si="35"/>
        <v>6.5104166666666671E-2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-0.13894219922580009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0.15870957320065865</v>
      </c>
      <c r="Q89" s="11">
        <f>2*'OddsRatio_working_3-way'!K89*'OddsRatio_working_3-way'!L89*'OddsRatio_working_3-way'!M89</f>
        <v>1.5461234603084134E-2</v>
      </c>
      <c r="R89" s="11">
        <f t="shared" si="36"/>
        <v>0</v>
      </c>
      <c r="S89" s="11">
        <f t="shared" si="37"/>
        <v>-1.1422704843093341</v>
      </c>
      <c r="T89" s="11">
        <f t="shared" si="38"/>
        <v>-0.11127817674713433</v>
      </c>
      <c r="U89" s="11">
        <f>'OddsRatio_working_3-way'!S89-'OddsRatio_working_3-way'!R89^2/3</f>
        <v>-1.1422704843093341</v>
      </c>
      <c r="V89" s="11">
        <f>'OddsRatio_working_3-way'!S89*'OddsRatio_working_3-way'!R89/3-2*'OddsRatio_working_3-way'!R89^3/27-'OddsRatio_working_3-way'!T89</f>
        <v>0.11127817674713433</v>
      </c>
      <c r="W89" s="11">
        <f>'OddsRatio_working_3-way'!V89^2+4*'OddsRatio_working_3-way'!U89^3/27</f>
        <v>-0.20841921276774161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0.2349478907055286</v>
      </c>
      <c r="Y89" s="11">
        <f>IF('OddsRatio_working_3-way'!W89&gt;=0,IF('OddsRatio_working_3-way'!V89+SQRT('OddsRatio_working_3-way'!W89)&gt;0,0,PI()),ACOS('OddsRatio_working_3-way'!V89/(2*'OddsRatio_working_3-way'!X89)))</f>
        <v>1.3317104652366571</v>
      </c>
      <c r="Z89" s="11">
        <f>'OddsRatio_working_3-way'!X89^(1/3)*COS('OddsRatio_working_3-way'!Y89/3)</f>
        <v>0.55725130760534303</v>
      </c>
      <c r="AA89" s="11">
        <f>'OddsRatio_working_3-way'!X89^(1/3)*COS(('OddsRatio_working_3-way'!Y89+2*PI())/3)</f>
        <v>-0.50812697451005895</v>
      </c>
      <c r="AB89" s="11">
        <f>'OddsRatio_working_3-way'!X89^(1/3)*COS(('OddsRatio_working_3-way'!Y89+4*PI())/3)</f>
        <v>-4.9124333095283919E-2</v>
      </c>
      <c r="AC89" s="11">
        <f>'OddsRatio_working_3-way'!X89^(1/3)*SIN('OddsRatio_working_3-way'!Y89/3)</f>
        <v>0.26500529857956956</v>
      </c>
      <c r="AD89" s="11">
        <f>'OddsRatio_working_3-way'!X89^(1/3)*SIN(('OddsRatio_working_3-way'!Y89+2*PI())/3)</f>
        <v>0.35009113938853881</v>
      </c>
      <c r="AE89" s="11">
        <f>'OddsRatio_working_3-way'!X89^(1/3)*SIN(('OddsRatio_working_3-way'!Y89+4*PI())/3)</f>
        <v>-0.61509643796810831</v>
      </c>
      <c r="AF89" s="11">
        <f>-'OddsRatio_working_3-way'!U89/(3*'OddsRatio_working_3-way'!X89^(1/3))*COS(('OddsRatio_working_3-way'!Y89)/3)</f>
        <v>0.55725130760534303</v>
      </c>
      <c r="AG89" s="11">
        <f>-'OddsRatio_working_3-way'!U89/(3*'OddsRatio_working_3-way'!X89^(1/3))*COS(('OddsRatio_working_3-way'!Y89+2*PI())/3)</f>
        <v>-0.50812697451005895</v>
      </c>
      <c r="AH89" s="11">
        <f>-'OddsRatio_working_3-way'!U89/(3*'OddsRatio_working_3-way'!X89^(1/3))*COS(('OddsRatio_working_3-way'!Y89+4*PI())/3)</f>
        <v>-4.9124333095283919E-2</v>
      </c>
      <c r="AI89" s="11">
        <f>'OddsRatio_working_3-way'!U89/(3*'OddsRatio_working_3-way'!X89^(1/3))*SIN(('OddsRatio_working_3-way'!Y89)/3)</f>
        <v>-0.26500529857956956</v>
      </c>
      <c r="AJ89" s="11">
        <f>'OddsRatio_working_3-way'!U89/(3*'OddsRatio_working_3-way'!X89^(1/3))*SIN(('OddsRatio_working_3-way'!Y89+2*PI())/3)</f>
        <v>-0.35009113938853881</v>
      </c>
      <c r="AK89" s="11">
        <f>'OddsRatio_working_3-way'!U89/(3*'OddsRatio_working_3-way'!X89^(1/3))*SIN(('OddsRatio_working_3-way'!Y89+4*PI())/3)</f>
        <v>0.61509643796810831</v>
      </c>
      <c r="AL89" s="11">
        <f>'OddsRatio_working_3-way'!Z89+'OddsRatio_working_3-way'!AF89</f>
        <v>1.1145026152106861</v>
      </c>
      <c r="AM89" s="11">
        <f>'OddsRatio_working_3-way'!AA89+'OddsRatio_working_3-way'!AG89</f>
        <v>-1.0162539490201179</v>
      </c>
      <c r="AN89" s="11">
        <f>'OddsRatio_working_3-way'!AB89+'OddsRatio_working_3-way'!AH89</f>
        <v>-9.8248666190567838E-2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1.1145026152106861</v>
      </c>
      <c r="AS89" s="11">
        <f>IF(('OddsRatio_working_3-way'!X89=0),IF(Q89&gt;0,-Q89^(1/3),(-Q89)^(1/3)),'OddsRatio_working_3-way'!AM89-'OddsRatio_working_3-way'!R89/3)</f>
        <v>-1.0162539490201179</v>
      </c>
      <c r="AT89" s="11">
        <f>IF(('OddsRatio_working_3-way'!X89=0),IF(Q89&gt;0,-Q89^(1/3),(-Q89)^(1/3)),'OddsRatio_working_3-way'!AN89-'OddsRatio_working_3-way'!R89/3)</f>
        <v>-9.8248666190567838E-2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2.97</v>
      </c>
      <c r="B90" s="4">
        <f>IF('True_Odds_Calculator_3-way'!B89="","",'True_Odds_Calculator_3-way'!B89)</f>
        <v>3.87</v>
      </c>
      <c r="C90" s="4">
        <f>IF('True_Odds_Calculator_3-way'!C89="","",'True_Odds_Calculator_3-way'!C89)</f>
        <v>2.2799999999999998</v>
      </c>
      <c r="D90" s="9">
        <f t="shared" si="26"/>
        <v>0.32532812182599113</v>
      </c>
      <c r="E90" s="9">
        <f t="shared" si="27"/>
        <v>0.24867888933902324</v>
      </c>
      <c r="F90" s="9">
        <f t="shared" si="28"/>
        <v>0.4259929888349856</v>
      </c>
      <c r="G90" s="9">
        <f t="shared" si="29"/>
        <v>1.0527003711940863</v>
      </c>
      <c r="H90" s="9">
        <f t="shared" si="30"/>
        <v>3.0738197312523505</v>
      </c>
      <c r="I90" s="9">
        <f t="shared" si="31"/>
        <v>4.0212500653270284</v>
      </c>
      <c r="J90" s="9">
        <f t="shared" si="32"/>
        <v>2.3474564751284301</v>
      </c>
      <c r="K90" s="11">
        <f t="shared" si="33"/>
        <v>0.33670033670033667</v>
      </c>
      <c r="L90" s="11">
        <f t="shared" si="34"/>
        <v>0.25839793281653745</v>
      </c>
      <c r="M90" s="11">
        <f t="shared" si="35"/>
        <v>0.43859649122807021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-0.27615685696287728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0.23353348526747136</v>
      </c>
      <c r="Q90" s="11">
        <f>2*'OddsRatio_working_3-way'!K90*'OddsRatio_working_3-way'!L90*'OddsRatio_working_3-way'!M90</f>
        <v>7.6318132440350114E-2</v>
      </c>
      <c r="R90" s="11">
        <f t="shared" si="36"/>
        <v>0</v>
      </c>
      <c r="S90" s="11">
        <f t="shared" si="37"/>
        <v>-0.84565521144696543</v>
      </c>
      <c r="T90" s="11">
        <f t="shared" si="38"/>
        <v>-0.27635791223757039</v>
      </c>
      <c r="U90" s="11">
        <f>'OddsRatio_working_3-way'!S90-'OddsRatio_working_3-way'!R90^2/3</f>
        <v>-0.84565521144696543</v>
      </c>
      <c r="V90" s="11">
        <f>'OddsRatio_working_3-way'!S90*'OddsRatio_working_3-way'!R90/3-2*'OddsRatio_working_3-way'!R90^3/27-'OddsRatio_working_3-way'!T90</f>
        <v>0.27635791223757039</v>
      </c>
      <c r="W90" s="11">
        <f>'OddsRatio_working_3-way'!V90^2+4*'OddsRatio_working_3-way'!U90^3/27</f>
        <v>-1.3219745176611966E-2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0.14966081721088575</v>
      </c>
      <c r="Y90" s="11">
        <f>IF('OddsRatio_working_3-way'!W90&gt;=0,IF('OddsRatio_working_3-way'!V90+SQRT('OddsRatio_working_3-way'!W90)&gt;0,0,PI()),ACOS('OddsRatio_working_3-way'!V90/(2*'OddsRatio_working_3-way'!X90)))</f>
        <v>0.39426075293156826</v>
      </c>
      <c r="Z90" s="11">
        <f>'OddsRatio_working_3-way'!X90^(1/3)*COS('OddsRatio_working_3-way'!Y90/3)</f>
        <v>0.52635018559704305</v>
      </c>
      <c r="AA90" s="11">
        <f>'OddsRatio_working_3-way'!X90^(1/3)*COS(('OddsRatio_working_3-way'!Y90+2*PI())/3)</f>
        <v>-0.32342801350125688</v>
      </c>
      <c r="AB90" s="11">
        <f>'OddsRatio_working_3-way'!X90^(1/3)*COS(('OddsRatio_working_3-way'!Y90+4*PI())/3)</f>
        <v>-0.20292217209578622</v>
      </c>
      <c r="AC90" s="11">
        <f>'OddsRatio_working_3-way'!X90^(1/3)*SIN('OddsRatio_working_3-way'!Y90/3)</f>
        <v>6.957407997437097E-2</v>
      </c>
      <c r="AD90" s="11">
        <f>'OddsRatio_working_3-way'!X90^(1/3)*SIN(('OddsRatio_working_3-way'!Y90+2*PI())/3)</f>
        <v>0.42104559202650799</v>
      </c>
      <c r="AE90" s="11">
        <f>'OddsRatio_working_3-way'!X90^(1/3)*SIN(('OddsRatio_working_3-way'!Y90+4*PI())/3)</f>
        <v>-0.49061967200087886</v>
      </c>
      <c r="AF90" s="11">
        <f>-'OddsRatio_working_3-way'!U90/(3*'OddsRatio_working_3-way'!X90^(1/3))*COS(('OddsRatio_working_3-way'!Y90)/3)</f>
        <v>0.52635018559704316</v>
      </c>
      <c r="AG90" s="11">
        <f>-'OddsRatio_working_3-way'!U90/(3*'OddsRatio_working_3-way'!X90^(1/3))*COS(('OddsRatio_working_3-way'!Y90+2*PI())/3)</f>
        <v>-0.32342801350125699</v>
      </c>
      <c r="AH90" s="11">
        <f>-'OddsRatio_working_3-way'!U90/(3*'OddsRatio_working_3-way'!X90^(1/3))*COS(('OddsRatio_working_3-way'!Y90+4*PI())/3)</f>
        <v>-0.20292217209578628</v>
      </c>
      <c r="AI90" s="11">
        <f>'OddsRatio_working_3-way'!U90/(3*'OddsRatio_working_3-way'!X90^(1/3))*SIN(('OddsRatio_working_3-way'!Y90)/3)</f>
        <v>-6.9574079974370984E-2</v>
      </c>
      <c r="AJ90" s="11">
        <f>'OddsRatio_working_3-way'!U90/(3*'OddsRatio_working_3-way'!X90^(1/3))*SIN(('OddsRatio_working_3-way'!Y90+2*PI())/3)</f>
        <v>-0.42104559202650804</v>
      </c>
      <c r="AK90" s="11">
        <f>'OddsRatio_working_3-way'!U90/(3*'OddsRatio_working_3-way'!X90^(1/3))*SIN(('OddsRatio_working_3-way'!Y90+4*PI())/3)</f>
        <v>0.49061967200087897</v>
      </c>
      <c r="AL90" s="11">
        <f>'OddsRatio_working_3-way'!Z90+'OddsRatio_working_3-way'!AF90</f>
        <v>1.0527003711940863</v>
      </c>
      <c r="AM90" s="11">
        <f>'OddsRatio_working_3-way'!AA90+'OddsRatio_working_3-way'!AG90</f>
        <v>-0.64685602700251388</v>
      </c>
      <c r="AN90" s="11">
        <f>'OddsRatio_working_3-way'!AB90+'OddsRatio_working_3-way'!AH90</f>
        <v>-0.4058443441915725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1.0527003711940863</v>
      </c>
      <c r="AS90" s="11">
        <f>IF(('OddsRatio_working_3-way'!X90=0),IF(Q90&gt;0,-Q90^(1/3),(-Q90)^(1/3)),'OddsRatio_working_3-way'!AM90-'OddsRatio_working_3-way'!R90/3)</f>
        <v>-0.64685602700251388</v>
      </c>
      <c r="AT90" s="11">
        <f>IF(('OddsRatio_working_3-way'!X90=0),IF(Q90&gt;0,-Q90^(1/3),(-Q90)^(1/3)),'OddsRatio_working_3-way'!AN90-'OddsRatio_working_3-way'!R90/3)</f>
        <v>-0.4058443441915725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2.16</v>
      </c>
      <c r="B91" s="4">
        <f>IF('True_Odds_Calculator_3-way'!B90="","",'True_Odds_Calculator_3-way'!B90)</f>
        <v>3.68</v>
      </c>
      <c r="C91" s="4">
        <f>IF('True_Odds_Calculator_3-way'!C90="","",'True_Odds_Calculator_3-way'!C90)</f>
        <v>3.23</v>
      </c>
      <c r="D91" s="9">
        <f t="shared" si="26"/>
        <v>0.44616172371585194</v>
      </c>
      <c r="E91" s="9">
        <f t="shared" si="27"/>
        <v>0.25853669834073006</v>
      </c>
      <c r="F91" s="9">
        <f t="shared" si="28"/>
        <v>0.29530157794341794</v>
      </c>
      <c r="G91" s="9">
        <f t="shared" si="29"/>
        <v>1.0701204619789395</v>
      </c>
      <c r="H91" s="9">
        <f t="shared" si="30"/>
        <v>2.2413397358955702</v>
      </c>
      <c r="I91" s="9">
        <f t="shared" si="31"/>
        <v>3.8679228381035577</v>
      </c>
      <c r="J91" s="9">
        <f t="shared" si="32"/>
        <v>3.3863686302130351</v>
      </c>
      <c r="K91" s="11">
        <f t="shared" si="33"/>
        <v>0.46296296296296291</v>
      </c>
      <c r="L91" s="11">
        <f t="shared" si="34"/>
        <v>0.27173913043478259</v>
      </c>
      <c r="M91" s="11">
        <f t="shared" si="35"/>
        <v>0.30959752321981426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-0.27001852101125223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0.23642021008759467</v>
      </c>
      <c r="Q91" s="11">
        <f>2*'OddsRatio_working_3-way'!K91*'OddsRatio_working_3-way'!L91*'OddsRatio_working_3-way'!M91</f>
        <v>7.7897927541217341E-2</v>
      </c>
      <c r="R91" s="11">
        <f t="shared" si="36"/>
        <v>0</v>
      </c>
      <c r="S91" s="11">
        <f t="shared" si="37"/>
        <v>-0.87557034681240464</v>
      </c>
      <c r="T91" s="11">
        <f t="shared" si="38"/>
        <v>-0.28849105331545449</v>
      </c>
      <c r="U91" s="11">
        <f>'OddsRatio_working_3-way'!S91-'OddsRatio_working_3-way'!R91^2/3</f>
        <v>-0.87557034681240464</v>
      </c>
      <c r="V91" s="11">
        <f>'OddsRatio_working_3-way'!S91*'OddsRatio_working_3-way'!R91/3-2*'OddsRatio_working_3-way'!R91^3/27-'OddsRatio_working_3-way'!T91</f>
        <v>0.28849105331545449</v>
      </c>
      <c r="W91" s="11">
        <f>'OddsRatio_working_3-way'!V91^2+4*'OddsRatio_working_3-way'!U91^3/27</f>
        <v>-1.6214800219298844E-2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0.1576720394223079</v>
      </c>
      <c r="Y91" s="11">
        <f>IF('OddsRatio_working_3-way'!W91&gt;=0,IF('OddsRatio_working_3-way'!V91+SQRT('OddsRatio_working_3-way'!W91)&gt;0,0,PI()),ACOS('OddsRatio_working_3-way'!V91/(2*'OddsRatio_working_3-way'!X91)))</f>
        <v>0.41567164020254865</v>
      </c>
      <c r="Z91" s="11">
        <f>'OddsRatio_working_3-way'!X91^(1/3)*COS('OddsRatio_working_3-way'!Y91/3)</f>
        <v>0.53506023098946975</v>
      </c>
      <c r="AA91" s="11">
        <f>'OddsRatio_working_3-way'!X91^(1/3)*COS(('OddsRatio_working_3-way'!Y91+2*PI())/3)</f>
        <v>-0.33214821368109898</v>
      </c>
      <c r="AB91" s="11">
        <f>'OddsRatio_working_3-way'!X91^(1/3)*COS(('OddsRatio_working_3-way'!Y91+4*PI())/3)</f>
        <v>-0.20291201730837091</v>
      </c>
      <c r="AC91" s="11">
        <f>'OddsRatio_working_3-way'!X91^(1/3)*SIN('OddsRatio_working_3-way'!Y91/3)</f>
        <v>7.4614552764838138E-2</v>
      </c>
      <c r="AD91" s="11">
        <f>'OddsRatio_working_3-way'!X91^(1/3)*SIN(('OddsRatio_working_3-way'!Y91+2*PI())/3)</f>
        <v>0.42606847620923161</v>
      </c>
      <c r="AE91" s="11">
        <f>'OddsRatio_working_3-way'!X91^(1/3)*SIN(('OddsRatio_working_3-way'!Y91+4*PI())/3)</f>
        <v>-0.50068302897406947</v>
      </c>
      <c r="AF91" s="11">
        <f>-'OddsRatio_working_3-way'!U91/(3*'OddsRatio_working_3-way'!X91^(1/3))*COS(('OddsRatio_working_3-way'!Y91)/3)</f>
        <v>0.53506023098946975</v>
      </c>
      <c r="AG91" s="11">
        <f>-'OddsRatio_working_3-way'!U91/(3*'OddsRatio_working_3-way'!X91^(1/3))*COS(('OddsRatio_working_3-way'!Y91+2*PI())/3)</f>
        <v>-0.33214821368109898</v>
      </c>
      <c r="AH91" s="11">
        <f>-'OddsRatio_working_3-way'!U91/(3*'OddsRatio_working_3-way'!X91^(1/3))*COS(('OddsRatio_working_3-way'!Y91+4*PI())/3)</f>
        <v>-0.20291201730837091</v>
      </c>
      <c r="AI91" s="11">
        <f>'OddsRatio_working_3-way'!U91/(3*'OddsRatio_working_3-way'!X91^(1/3))*SIN(('OddsRatio_working_3-way'!Y91)/3)</f>
        <v>-7.4614552764838138E-2</v>
      </c>
      <c r="AJ91" s="11">
        <f>'OddsRatio_working_3-way'!U91/(3*'OddsRatio_working_3-way'!X91^(1/3))*SIN(('OddsRatio_working_3-way'!Y91+2*PI())/3)</f>
        <v>-0.42606847620923161</v>
      </c>
      <c r="AK91" s="11">
        <f>'OddsRatio_working_3-way'!U91/(3*'OddsRatio_working_3-way'!X91^(1/3))*SIN(('OddsRatio_working_3-way'!Y91+4*PI())/3)</f>
        <v>0.50068302897406947</v>
      </c>
      <c r="AL91" s="11">
        <f>'OddsRatio_working_3-way'!Z91+'OddsRatio_working_3-way'!AF91</f>
        <v>1.0701204619789395</v>
      </c>
      <c r="AM91" s="11">
        <f>'OddsRatio_working_3-way'!AA91+'OddsRatio_working_3-way'!AG91</f>
        <v>-0.66429642736219796</v>
      </c>
      <c r="AN91" s="11">
        <f>'OddsRatio_working_3-way'!AB91+'OddsRatio_working_3-way'!AH91</f>
        <v>-0.40582403461674182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1.0701204619789395</v>
      </c>
      <c r="AS91" s="11">
        <f>IF(('OddsRatio_working_3-way'!X91=0),IF(Q91&gt;0,-Q91^(1/3),(-Q91)^(1/3)),'OddsRatio_working_3-way'!AM91-'OddsRatio_working_3-way'!R91/3)</f>
        <v>-0.66429642736219796</v>
      </c>
      <c r="AT91" s="11">
        <f>IF(('OddsRatio_working_3-way'!X91=0),IF(Q91&gt;0,-Q91^(1/3),(-Q91)^(1/3)),'OddsRatio_working_3-way'!AN91-'OddsRatio_working_3-way'!R91/3)</f>
        <v>-0.40582403461674182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2.0099999999999998</v>
      </c>
      <c r="B92" s="4">
        <f>IF('True_Odds_Calculator_3-way'!B91="","",'True_Odds_Calculator_3-way'!B91)</f>
        <v>3.72</v>
      </c>
      <c r="C92" s="4">
        <f>IF('True_Odds_Calculator_3-way'!C91="","",'True_Odds_Calculator_3-way'!C91)</f>
        <v>3.59</v>
      </c>
      <c r="D92" s="9">
        <f t="shared" si="26"/>
        <v>0.48001889190546165</v>
      </c>
      <c r="E92" s="9">
        <f t="shared" si="27"/>
        <v>0.25527976394150748</v>
      </c>
      <c r="F92" s="9">
        <f t="shared" si="28"/>
        <v>0.26470134415303098</v>
      </c>
      <c r="G92" s="9">
        <f t="shared" si="29"/>
        <v>1.0725260796465013</v>
      </c>
      <c r="H92" s="9">
        <f t="shared" si="30"/>
        <v>2.0832513404429656</v>
      </c>
      <c r="I92" s="9">
        <f t="shared" si="31"/>
        <v>3.9172709366384835</v>
      </c>
      <c r="J92" s="9">
        <f t="shared" si="32"/>
        <v>3.7778425462844383</v>
      </c>
      <c r="K92" s="11">
        <f t="shared" si="33"/>
        <v>0.49751243781094534</v>
      </c>
      <c r="L92" s="11">
        <f t="shared" si="34"/>
        <v>0.26881720430107525</v>
      </c>
      <c r="M92" s="11">
        <f t="shared" si="35"/>
        <v>0.2785515320334262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-0.26506756957119937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0.23544183416937539</v>
      </c>
      <c r="Q92" s="11">
        <f>2*'OddsRatio_working_3-way'!K92*'OddsRatio_working_3-way'!L92*'OddsRatio_working_3-way'!M92</f>
        <v>7.4506909547270697E-2</v>
      </c>
      <c r="R92" s="11">
        <f t="shared" si="36"/>
        <v>0</v>
      </c>
      <c r="S92" s="11">
        <f t="shared" si="37"/>
        <v>-0.88823327029500587</v>
      </c>
      <c r="T92" s="11">
        <f t="shared" si="38"/>
        <v>-0.28108647794145758</v>
      </c>
      <c r="U92" s="11">
        <f>'OddsRatio_working_3-way'!S92-'OddsRatio_working_3-way'!R92^2/3</f>
        <v>-0.88823327029500587</v>
      </c>
      <c r="V92" s="11">
        <f>'OddsRatio_working_3-way'!S92*'OddsRatio_working_3-way'!R92/3-2*'OddsRatio_working_3-way'!R92^3/27-'OddsRatio_working_3-way'!T92</f>
        <v>0.28108647794145758</v>
      </c>
      <c r="W92" s="11">
        <f>'OddsRatio_working_3-way'!V92^2+4*'OddsRatio_working_3-way'!U92^3/27</f>
        <v>-2.4809510236814644E-2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0.16110487137137425</v>
      </c>
      <c r="Y92" s="11">
        <f>IF('OddsRatio_working_3-way'!W92&gt;=0,IF('OddsRatio_working_3-way'!V92+SQRT('OddsRatio_working_3-way'!W92)&gt;0,0,PI()),ACOS('OddsRatio_working_3-way'!V92/(2*'OddsRatio_working_3-way'!X92)))</f>
        <v>0.51076431460750404</v>
      </c>
      <c r="Z92" s="11">
        <f>'OddsRatio_working_3-way'!X92^(1/3)*COS('OddsRatio_working_3-way'!Y92/3)</f>
        <v>0.53626303982325063</v>
      </c>
      <c r="AA92" s="11">
        <f>'OddsRatio_working_3-way'!X92^(1/3)*COS(('OddsRatio_working_3-way'!Y92+2*PI())/3)</f>
        <v>-0.34797374973642742</v>
      </c>
      <c r="AB92" s="11">
        <f>'OddsRatio_working_3-way'!X92^(1/3)*COS(('OddsRatio_working_3-way'!Y92+4*PI())/3)</f>
        <v>-0.18828929008682327</v>
      </c>
      <c r="AC92" s="11">
        <f>'OddsRatio_working_3-way'!X92^(1/3)*SIN('OddsRatio_working_3-way'!Y92/3)</f>
        <v>9.219386576409884E-2</v>
      </c>
      <c r="AD92" s="11">
        <f>'OddsRatio_working_3-way'!X92^(1/3)*SIN(('OddsRatio_working_3-way'!Y92+2*PI())/3)</f>
        <v>0.41832048271555161</v>
      </c>
      <c r="AE92" s="11">
        <f>'OddsRatio_working_3-way'!X92^(1/3)*SIN(('OddsRatio_working_3-way'!Y92+4*PI())/3)</f>
        <v>-0.51051434847965049</v>
      </c>
      <c r="AF92" s="11">
        <f>-'OddsRatio_working_3-way'!U92/(3*'OddsRatio_working_3-way'!X92^(1/3))*COS(('OddsRatio_working_3-way'!Y92)/3)</f>
        <v>0.53626303982325063</v>
      </c>
      <c r="AG92" s="11">
        <f>-'OddsRatio_working_3-way'!U92/(3*'OddsRatio_working_3-way'!X92^(1/3))*COS(('OddsRatio_working_3-way'!Y92+2*PI())/3)</f>
        <v>-0.34797374973642742</v>
      </c>
      <c r="AH92" s="11">
        <f>-'OddsRatio_working_3-way'!U92/(3*'OddsRatio_working_3-way'!X92^(1/3))*COS(('OddsRatio_working_3-way'!Y92+4*PI())/3)</f>
        <v>-0.18828929008682327</v>
      </c>
      <c r="AI92" s="11">
        <f>'OddsRatio_working_3-way'!U92/(3*'OddsRatio_working_3-way'!X92^(1/3))*SIN(('OddsRatio_working_3-way'!Y92)/3)</f>
        <v>-9.219386576409884E-2</v>
      </c>
      <c r="AJ92" s="11">
        <f>'OddsRatio_working_3-way'!U92/(3*'OddsRatio_working_3-way'!X92^(1/3))*SIN(('OddsRatio_working_3-way'!Y92+2*PI())/3)</f>
        <v>-0.41832048271555161</v>
      </c>
      <c r="AK92" s="11">
        <f>'OddsRatio_working_3-way'!U92/(3*'OddsRatio_working_3-way'!X92^(1/3))*SIN(('OddsRatio_working_3-way'!Y92+4*PI())/3)</f>
        <v>0.51051434847965049</v>
      </c>
      <c r="AL92" s="11">
        <f>'OddsRatio_working_3-way'!Z92+'OddsRatio_working_3-way'!AF92</f>
        <v>1.0725260796465013</v>
      </c>
      <c r="AM92" s="11">
        <f>'OddsRatio_working_3-way'!AA92+'OddsRatio_working_3-way'!AG92</f>
        <v>-0.69594749947285484</v>
      </c>
      <c r="AN92" s="11">
        <f>'OddsRatio_working_3-way'!AB92+'OddsRatio_working_3-way'!AH92</f>
        <v>-0.37657858017364654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1.0725260796465013</v>
      </c>
      <c r="AS92" s="11">
        <f>IF(('OddsRatio_working_3-way'!X92=0),IF(Q92&gt;0,-Q92^(1/3),(-Q92)^(1/3)),'OddsRatio_working_3-way'!AM92-'OddsRatio_working_3-way'!R92/3)</f>
        <v>-0.69594749947285484</v>
      </c>
      <c r="AT92" s="11">
        <f>IF(('OddsRatio_working_3-way'!X92=0),IF(Q92&gt;0,-Q92^(1/3),(-Q92)^(1/3)),'OddsRatio_working_3-way'!AN92-'OddsRatio_working_3-way'!R92/3)</f>
        <v>-0.37657858017364654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3.31</v>
      </c>
      <c r="B93" s="4">
        <f>IF('True_Odds_Calculator_3-way'!B92="","",'True_Odds_Calculator_3-way'!B92)</f>
        <v>3.95</v>
      </c>
      <c r="C93" s="4">
        <f>IF('True_Odds_Calculator_3-way'!C92="","",'True_Odds_Calculator_3-way'!C92)</f>
        <v>2.04</v>
      </c>
      <c r="D93" s="9">
        <f t="shared" si="26"/>
        <v>0.28742025266918481</v>
      </c>
      <c r="E93" s="9">
        <f t="shared" si="27"/>
        <v>0.2400320075351387</v>
      </c>
      <c r="F93" s="9">
        <f t="shared" si="28"/>
        <v>0.47254773979567649</v>
      </c>
      <c r="G93" s="9">
        <f t="shared" si="29"/>
        <v>1.0732579845395969</v>
      </c>
      <c r="H93" s="9">
        <f t="shared" si="30"/>
        <v>3.479225944286469</v>
      </c>
      <c r="I93" s="9">
        <f t="shared" si="31"/>
        <v>4.1661110543918118</v>
      </c>
      <c r="J93" s="9">
        <f t="shared" si="32"/>
        <v>2.1161883039211804</v>
      </c>
      <c r="K93" s="11">
        <f t="shared" si="33"/>
        <v>0.30211480362537763</v>
      </c>
      <c r="L93" s="11">
        <f t="shared" si="34"/>
        <v>0.25316455696202528</v>
      </c>
      <c r="M93" s="11">
        <f t="shared" si="35"/>
        <v>0.49019607843137253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-0.26571255677306294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0.23620293656488939</v>
      </c>
      <c r="Q93" s="11">
        <f>2*'OddsRatio_working_3-way'!K93*'OddsRatio_working_3-way'!L93*'OddsRatio_working_3-way'!M93</f>
        <v>7.4985059226949008E-2</v>
      </c>
      <c r="R93" s="11">
        <f t="shared" si="36"/>
        <v>0</v>
      </c>
      <c r="S93" s="11">
        <f t="shared" si="37"/>
        <v>-0.88894156690766846</v>
      </c>
      <c r="T93" s="11">
        <f t="shared" si="38"/>
        <v>-0.28220367203418045</v>
      </c>
      <c r="U93" s="11">
        <f>'OddsRatio_working_3-way'!S93-'OddsRatio_working_3-way'!R93^2/3</f>
        <v>-0.88894156690766846</v>
      </c>
      <c r="V93" s="11">
        <f>'OddsRatio_working_3-way'!S93*'OddsRatio_working_3-way'!R93/3-2*'OddsRatio_working_3-way'!R93^3/27-'OddsRatio_working_3-way'!T93</f>
        <v>0.28220367203418045</v>
      </c>
      <c r="W93" s="11">
        <f>'OddsRatio_working_3-way'!V93^2+4*'OddsRatio_working_3-way'!U93^3/27</f>
        <v>-2.4428766809859045E-2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0.16129761259813669</v>
      </c>
      <c r="Y93" s="11">
        <f>IF('OddsRatio_working_3-way'!W93&gt;=0,IF('OddsRatio_working_3-way'!V93+SQRT('OddsRatio_working_3-way'!W93)&gt;0,0,PI()),ACOS('OddsRatio_working_3-way'!V93/(2*'OddsRatio_working_3-way'!X93)))</f>
        <v>0.50579030778323619</v>
      </c>
      <c r="Z93" s="11">
        <f>'OddsRatio_working_3-way'!X93^(1/3)*COS('OddsRatio_working_3-way'!Y93/3)</f>
        <v>0.53662899226979843</v>
      </c>
      <c r="AA93" s="11">
        <f>'OddsRatio_working_3-way'!X93^(1/3)*COS(('OddsRatio_working_3-way'!Y93+2*PI())/3)</f>
        <v>-0.34741813207246264</v>
      </c>
      <c r="AB93" s="11">
        <f>'OddsRatio_working_3-way'!X93^(1/3)*COS(('OddsRatio_working_3-way'!Y93+4*PI())/3)</f>
        <v>-0.18921086019733593</v>
      </c>
      <c r="AC93" s="11">
        <f>'OddsRatio_working_3-way'!X93^(1/3)*SIN('OddsRatio_working_3-way'!Y93/3)</f>
        <v>9.1341011004860875E-2</v>
      </c>
      <c r="AD93" s="11">
        <f>'OddsRatio_working_3-way'!X93^(1/3)*SIN(('OddsRatio_working_3-way'!Y93+2*PI())/3)</f>
        <v>0.41906383421045823</v>
      </c>
      <c r="AE93" s="11">
        <f>'OddsRatio_working_3-way'!X93^(1/3)*SIN(('OddsRatio_working_3-way'!Y93+4*PI())/3)</f>
        <v>-0.51040484521531904</v>
      </c>
      <c r="AF93" s="11">
        <f>-'OddsRatio_working_3-way'!U93/(3*'OddsRatio_working_3-way'!X93^(1/3))*COS(('OddsRatio_working_3-way'!Y93)/3)</f>
        <v>0.53662899226979832</v>
      </c>
      <c r="AG93" s="11">
        <f>-'OddsRatio_working_3-way'!U93/(3*'OddsRatio_working_3-way'!X93^(1/3))*COS(('OddsRatio_working_3-way'!Y93+2*PI())/3)</f>
        <v>-0.34741813207246258</v>
      </c>
      <c r="AH93" s="11">
        <f>-'OddsRatio_working_3-way'!U93/(3*'OddsRatio_working_3-way'!X93^(1/3))*COS(('OddsRatio_working_3-way'!Y93+4*PI())/3)</f>
        <v>-0.18921086019733591</v>
      </c>
      <c r="AI93" s="11">
        <f>'OddsRatio_working_3-way'!U93/(3*'OddsRatio_working_3-way'!X93^(1/3))*SIN(('OddsRatio_working_3-way'!Y93)/3)</f>
        <v>-9.1341011004860848E-2</v>
      </c>
      <c r="AJ93" s="11">
        <f>'OddsRatio_working_3-way'!U93/(3*'OddsRatio_working_3-way'!X93^(1/3))*SIN(('OddsRatio_working_3-way'!Y93+2*PI())/3)</f>
        <v>-0.41906383421045812</v>
      </c>
      <c r="AK93" s="11">
        <f>'OddsRatio_working_3-way'!U93/(3*'OddsRatio_working_3-way'!X93^(1/3))*SIN(('OddsRatio_working_3-way'!Y93+4*PI())/3)</f>
        <v>0.51040484521531893</v>
      </c>
      <c r="AL93" s="11">
        <f>'OddsRatio_working_3-way'!Z93+'OddsRatio_working_3-way'!AF93</f>
        <v>1.0732579845395969</v>
      </c>
      <c r="AM93" s="11">
        <f>'OddsRatio_working_3-way'!AA93+'OddsRatio_working_3-way'!AG93</f>
        <v>-0.69483626414492528</v>
      </c>
      <c r="AN93" s="11">
        <f>'OddsRatio_working_3-way'!AB93+'OddsRatio_working_3-way'!AH93</f>
        <v>-0.37842172039467181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1.0732579845395969</v>
      </c>
      <c r="AS93" s="11">
        <f>IF(('OddsRatio_working_3-way'!X93=0),IF(Q93&gt;0,-Q93^(1/3),(-Q93)^(1/3)),'OddsRatio_working_3-way'!AM93-'OddsRatio_working_3-way'!R93/3)</f>
        <v>-0.69483626414492528</v>
      </c>
      <c r="AT93" s="11">
        <f>IF(('OddsRatio_working_3-way'!X93=0),IF(Q93&gt;0,-Q93^(1/3),(-Q93)^(1/3)),'OddsRatio_working_3-way'!AN93-'OddsRatio_working_3-way'!R93/3)</f>
        <v>-0.37842172039467181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2.46</v>
      </c>
      <c r="B94" s="4">
        <f>IF('True_Odds_Calculator_3-way'!B93="","",'True_Odds_Calculator_3-way'!B93)</f>
        <v>3.69</v>
      </c>
      <c r="C94" s="4">
        <f>IF('True_Odds_Calculator_3-way'!C93="","",'True_Odds_Calculator_3-way'!C93)</f>
        <v>2.86</v>
      </c>
      <c r="D94" s="9">
        <f t="shared" si="26"/>
        <v>0.39664565546246233</v>
      </c>
      <c r="E94" s="9">
        <f t="shared" si="27"/>
        <v>0.26297437024799819</v>
      </c>
      <c r="F94" s="9">
        <f t="shared" si="28"/>
        <v>0.34037997428953937</v>
      </c>
      <c r="G94" s="9">
        <f t="shared" si="29"/>
        <v>1.04187804574929</v>
      </c>
      <c r="H94" s="9">
        <f t="shared" si="30"/>
        <v>2.5211419467939638</v>
      </c>
      <c r="I94" s="9">
        <f t="shared" si="31"/>
        <v>3.8026519430655892</v>
      </c>
      <c r="J94" s="9">
        <f t="shared" si="32"/>
        <v>2.9378931650936795</v>
      </c>
      <c r="K94" s="11">
        <f t="shared" si="33"/>
        <v>0.4065040650406504</v>
      </c>
      <c r="L94" s="11">
        <f t="shared" si="34"/>
        <v>0.2710027100271003</v>
      </c>
      <c r="M94" s="11">
        <f t="shared" si="35"/>
        <v>0.34965034965034969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-0.28137828197316594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0.23149785196186151</v>
      </c>
      <c r="Q94" s="11">
        <f>2*'OddsRatio_working_3-way'!K94*'OddsRatio_working_3-way'!L94*'OddsRatio_working_3-way'!M94</f>
        <v>7.7037554729404836E-2</v>
      </c>
      <c r="R94" s="11">
        <f t="shared" si="36"/>
        <v>0</v>
      </c>
      <c r="S94" s="11">
        <f t="shared" si="37"/>
        <v>-0.82272821604596569</v>
      </c>
      <c r="T94" s="11">
        <f t="shared" si="38"/>
        <v>-0.27378642796870739</v>
      </c>
      <c r="U94" s="11">
        <f>'OddsRatio_working_3-way'!S94-'OddsRatio_working_3-way'!R94^2/3</f>
        <v>-0.82272821604596569</v>
      </c>
      <c r="V94" s="11">
        <f>'OddsRatio_working_3-way'!S94*'OddsRatio_working_3-way'!R94/3-2*'OddsRatio_working_3-way'!R94^3/27-'OddsRatio_working_3-way'!T94</f>
        <v>0.27378642796870739</v>
      </c>
      <c r="W94" s="11">
        <f>'OddsRatio_working_3-way'!V94^2+4*'OddsRatio_working_3-way'!U94^3/27</f>
        <v>-7.5431678445728456E-3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0.14361596010231334</v>
      </c>
      <c r="Y94" s="11">
        <f>IF('OddsRatio_working_3-way'!W94&gt;=0,IF('OddsRatio_working_3-way'!V94+SQRT('OddsRatio_working_3-way'!W94)&gt;0,0,PI()),ACOS('OddsRatio_working_3-way'!V94/(2*'OddsRatio_working_3-way'!X94)))</f>
        <v>0.30718206877812282</v>
      </c>
      <c r="Z94" s="11">
        <f>'OddsRatio_working_3-way'!X94^(1/3)*COS('OddsRatio_working_3-way'!Y94/3)</f>
        <v>0.520939022874645</v>
      </c>
      <c r="AA94" s="11">
        <f>'OddsRatio_working_3-way'!X94^(1/3)*COS(('OddsRatio_working_3-way'!Y94+2*PI())/3)</f>
        <v>-0.30682633236260837</v>
      </c>
      <c r="AB94" s="11">
        <f>'OddsRatio_working_3-way'!X94^(1/3)*COS(('OddsRatio_working_3-way'!Y94+4*PI())/3)</f>
        <v>-0.21411269051203669</v>
      </c>
      <c r="AC94" s="11">
        <f>'OddsRatio_working_3-way'!X94^(1/3)*SIN('OddsRatio_working_3-way'!Y94/3)</f>
        <v>5.3528246079978276E-2</v>
      </c>
      <c r="AD94" s="11">
        <f>'OddsRatio_working_3-way'!X94^(1/3)*SIN(('OddsRatio_working_3-way'!Y94+2*PI())/3)</f>
        <v>0.42438230459209619</v>
      </c>
      <c r="AE94" s="11">
        <f>'OddsRatio_working_3-way'!X94^(1/3)*SIN(('OddsRatio_working_3-way'!Y94+4*PI())/3)</f>
        <v>-0.47791055067207439</v>
      </c>
      <c r="AF94" s="11">
        <f>-'OddsRatio_working_3-way'!U94/(3*'OddsRatio_working_3-way'!X94^(1/3))*COS(('OddsRatio_working_3-way'!Y94)/3)</f>
        <v>0.520939022874645</v>
      </c>
      <c r="AG94" s="11">
        <f>-'OddsRatio_working_3-way'!U94/(3*'OddsRatio_working_3-way'!X94^(1/3))*COS(('OddsRatio_working_3-way'!Y94+2*PI())/3)</f>
        <v>-0.30682633236260837</v>
      </c>
      <c r="AH94" s="11">
        <f>-'OddsRatio_working_3-way'!U94/(3*'OddsRatio_working_3-way'!X94^(1/3))*COS(('OddsRatio_working_3-way'!Y94+4*PI())/3)</f>
        <v>-0.21411269051203669</v>
      </c>
      <c r="AI94" s="11">
        <f>'OddsRatio_working_3-way'!U94/(3*'OddsRatio_working_3-way'!X94^(1/3))*SIN(('OddsRatio_working_3-way'!Y94)/3)</f>
        <v>-5.3528246079978276E-2</v>
      </c>
      <c r="AJ94" s="11">
        <f>'OddsRatio_working_3-way'!U94/(3*'OddsRatio_working_3-way'!X94^(1/3))*SIN(('OddsRatio_working_3-way'!Y94+2*PI())/3)</f>
        <v>-0.42438230459209619</v>
      </c>
      <c r="AK94" s="11">
        <f>'OddsRatio_working_3-way'!U94/(3*'OddsRatio_working_3-way'!X94^(1/3))*SIN(('OddsRatio_working_3-way'!Y94+4*PI())/3)</f>
        <v>0.47791055067207439</v>
      </c>
      <c r="AL94" s="11">
        <f>'OddsRatio_working_3-way'!Z94+'OddsRatio_working_3-way'!AF94</f>
        <v>1.04187804574929</v>
      </c>
      <c r="AM94" s="11">
        <f>'OddsRatio_working_3-way'!AA94+'OddsRatio_working_3-way'!AG94</f>
        <v>-0.61365266472521673</v>
      </c>
      <c r="AN94" s="11">
        <f>'OddsRatio_working_3-way'!AB94+'OddsRatio_working_3-way'!AH94</f>
        <v>-0.42822538102407337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1.04187804574929</v>
      </c>
      <c r="AS94" s="11">
        <f>IF(('OddsRatio_working_3-way'!X94=0),IF(Q94&gt;0,-Q94^(1/3),(-Q94)^(1/3)),'OddsRatio_working_3-way'!AM94-'OddsRatio_working_3-way'!R94/3)</f>
        <v>-0.61365266472521673</v>
      </c>
      <c r="AT94" s="11">
        <f>IF(('OddsRatio_working_3-way'!X94=0),IF(Q94&gt;0,-Q94^(1/3),(-Q94)^(1/3)),'OddsRatio_working_3-way'!AN94-'OddsRatio_working_3-way'!R94/3)</f>
        <v>-0.42822538102407337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1.81</v>
      </c>
      <c r="B95" s="4">
        <f>IF('True_Odds_Calculator_3-way'!B94="","",'True_Odds_Calculator_3-way'!B94)</f>
        <v>4.0599999999999996</v>
      </c>
      <c r="C95" s="4">
        <f>IF('True_Odds_Calculator_3-way'!C94="","",'True_Odds_Calculator_3-way'!C94)</f>
        <v>4.33</v>
      </c>
      <c r="D95" s="9">
        <f t="shared" si="26"/>
        <v>0.54033253583325425</v>
      </c>
      <c r="E95" s="9">
        <f t="shared" si="27"/>
        <v>0.23731540094459608</v>
      </c>
      <c r="F95" s="9">
        <f t="shared" si="28"/>
        <v>0.22235206322214948</v>
      </c>
      <c r="G95" s="9">
        <f t="shared" si="29"/>
        <v>1.0502619384690948</v>
      </c>
      <c r="H95" s="9">
        <f t="shared" si="30"/>
        <v>1.8507121701599669</v>
      </c>
      <c r="I95" s="9">
        <f t="shared" si="31"/>
        <v>4.2138015317154283</v>
      </c>
      <c r="J95" s="9">
        <f t="shared" si="32"/>
        <v>4.4973722551020856</v>
      </c>
      <c r="K95" s="11">
        <f t="shared" si="33"/>
        <v>0.5524861878453039</v>
      </c>
      <c r="L95" s="11">
        <f t="shared" si="34"/>
        <v>0.24630541871921185</v>
      </c>
      <c r="M95" s="11">
        <f t="shared" si="35"/>
        <v>0.23094688221709006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-0.25939295345191171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0.22627678087840525</v>
      </c>
      <c r="Q95" s="11">
        <f>2*'OddsRatio_working_3-way'!K95*'OddsRatio_working_3-way'!L95*'OddsRatio_working_3-way'!M95</f>
        <v>6.2854661355112557E-2</v>
      </c>
      <c r="R95" s="11">
        <f t="shared" si="36"/>
        <v>0</v>
      </c>
      <c r="S95" s="11">
        <f t="shared" si="37"/>
        <v>-0.872332027016124</v>
      </c>
      <c r="T95" s="11">
        <f t="shared" si="38"/>
        <v>-0.24231445194892329</v>
      </c>
      <c r="U95" s="11">
        <f>'OddsRatio_working_3-way'!S95-'OddsRatio_working_3-way'!R95^2/3</f>
        <v>-0.872332027016124</v>
      </c>
      <c r="V95" s="11">
        <f>'OddsRatio_working_3-way'!S95*'OddsRatio_working_3-way'!R95/3-2*'OddsRatio_working_3-way'!R95^3/27-'OddsRatio_working_3-way'!T95</f>
        <v>0.24231445194892329</v>
      </c>
      <c r="W95" s="11">
        <f>'OddsRatio_working_3-way'!V95^2+4*'OddsRatio_working_3-way'!U95^3/27</f>
        <v>-3.9626304972456249E-2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0.15679811749169958</v>
      </c>
      <c r="Y95" s="11">
        <f>IF('OddsRatio_working_3-way'!W95&gt;=0,IF('OddsRatio_working_3-way'!V95+SQRT('OddsRatio_working_3-way'!W95)&gt;0,0,PI()),ACOS('OddsRatio_working_3-way'!V95/(2*'OddsRatio_working_3-way'!X95)))</f>
        <v>0.68771944378269123</v>
      </c>
      <c r="Z95" s="11">
        <f>'OddsRatio_working_3-way'!X95^(1/3)*COS('OddsRatio_working_3-way'!Y95/3)</f>
        <v>0.52513096923454738</v>
      </c>
      <c r="AA95" s="11">
        <f>'OddsRatio_working_3-way'!X95^(1/3)*COS(('OddsRatio_working_3-way'!Y95+2*PI())/3)</f>
        <v>-0.36868384126267018</v>
      </c>
      <c r="AB95" s="11">
        <f>'OddsRatio_working_3-way'!X95^(1/3)*COS(('OddsRatio_working_3-way'!Y95+4*PI())/3)</f>
        <v>-0.15644712797187715</v>
      </c>
      <c r="AC95" s="11">
        <f>'OddsRatio_working_3-way'!X95^(1/3)*SIN('OddsRatio_working_3-way'!Y95/3)</f>
        <v>0.12253492355036079</v>
      </c>
      <c r="AD95" s="11">
        <f>'OddsRatio_working_3-way'!X95^(1/3)*SIN(('OddsRatio_working_3-way'!Y95+2*PI())/3)</f>
        <v>0.39350929789588218</v>
      </c>
      <c r="AE95" s="11">
        <f>'OddsRatio_working_3-way'!X95^(1/3)*SIN(('OddsRatio_working_3-way'!Y95+4*PI())/3)</f>
        <v>-0.51604422144624296</v>
      </c>
      <c r="AF95" s="11">
        <f>-'OddsRatio_working_3-way'!U95/(3*'OddsRatio_working_3-way'!X95^(1/3))*COS(('OddsRatio_working_3-way'!Y95)/3)</f>
        <v>0.52513096923454738</v>
      </c>
      <c r="AG95" s="11">
        <f>-'OddsRatio_working_3-way'!U95/(3*'OddsRatio_working_3-way'!X95^(1/3))*COS(('OddsRatio_working_3-way'!Y95+2*PI())/3)</f>
        <v>-0.36868384126267018</v>
      </c>
      <c r="AH95" s="11">
        <f>-'OddsRatio_working_3-way'!U95/(3*'OddsRatio_working_3-way'!X95^(1/3))*COS(('OddsRatio_working_3-way'!Y95+4*PI())/3)</f>
        <v>-0.15644712797187715</v>
      </c>
      <c r="AI95" s="11">
        <f>'OddsRatio_working_3-way'!U95/(3*'OddsRatio_working_3-way'!X95^(1/3))*SIN(('OddsRatio_working_3-way'!Y95)/3)</f>
        <v>-0.12253492355036079</v>
      </c>
      <c r="AJ95" s="11">
        <f>'OddsRatio_working_3-way'!U95/(3*'OddsRatio_working_3-way'!X95^(1/3))*SIN(('OddsRatio_working_3-way'!Y95+2*PI())/3)</f>
        <v>-0.39350929789588218</v>
      </c>
      <c r="AK95" s="11">
        <f>'OddsRatio_working_3-way'!U95/(3*'OddsRatio_working_3-way'!X95^(1/3))*SIN(('OddsRatio_working_3-way'!Y95+4*PI())/3)</f>
        <v>0.51604422144624296</v>
      </c>
      <c r="AL95" s="11">
        <f>'OddsRatio_working_3-way'!Z95+'OddsRatio_working_3-way'!AF95</f>
        <v>1.0502619384690948</v>
      </c>
      <c r="AM95" s="11">
        <f>'OddsRatio_working_3-way'!AA95+'OddsRatio_working_3-way'!AG95</f>
        <v>-0.73736768252534035</v>
      </c>
      <c r="AN95" s="11">
        <f>'OddsRatio_working_3-way'!AB95+'OddsRatio_working_3-way'!AH95</f>
        <v>-0.31289425594375431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1.0502619384690948</v>
      </c>
      <c r="AS95" s="11">
        <f>IF(('OddsRatio_working_3-way'!X95=0),IF(Q95&gt;0,-Q95^(1/3),(-Q95)^(1/3)),'OddsRatio_working_3-way'!AM95-'OddsRatio_working_3-way'!R95/3)</f>
        <v>-0.73736768252534035</v>
      </c>
      <c r="AT95" s="11">
        <f>IF(('OddsRatio_working_3-way'!X95=0),IF(Q95&gt;0,-Q95^(1/3),(-Q95)^(1/3)),'OddsRatio_working_3-way'!AN95-'OddsRatio_working_3-way'!R95/3)</f>
        <v>-0.31289425594375431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1.86</v>
      </c>
      <c r="B96" s="4">
        <f>IF('True_Odds_Calculator_3-way'!B95="","",'True_Odds_Calculator_3-way'!B95)</f>
        <v>4</v>
      </c>
      <c r="C96" s="4">
        <f>IF('True_Odds_Calculator_3-way'!C95="","",'True_Odds_Calculator_3-way'!C95)</f>
        <v>4.13</v>
      </c>
      <c r="D96" s="9">
        <f t="shared" si="26"/>
        <v>0.52559195190753938</v>
      </c>
      <c r="E96" s="9">
        <f t="shared" si="27"/>
        <v>0.24104152652391542</v>
      </c>
      <c r="F96" s="9">
        <f t="shared" si="28"/>
        <v>0.23336652156854493</v>
      </c>
      <c r="G96" s="9">
        <f t="shared" si="29"/>
        <v>1.0495542468291705</v>
      </c>
      <c r="H96" s="9">
        <f t="shared" si="30"/>
        <v>1.9026166522730872</v>
      </c>
      <c r="I96" s="9">
        <f t="shared" si="31"/>
        <v>4.1486627404875112</v>
      </c>
      <c r="J96" s="9">
        <f t="shared" si="32"/>
        <v>4.2851047925753045</v>
      </c>
      <c r="K96" s="11">
        <f t="shared" si="33"/>
        <v>0.5376344086021505</v>
      </c>
      <c r="L96" s="11">
        <f t="shared" si="34"/>
        <v>0.25</v>
      </c>
      <c r="M96" s="11">
        <f t="shared" si="35"/>
        <v>0.24213075060532688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-0.26280949777395912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0.22748574552839179</v>
      </c>
      <c r="Q96" s="11">
        <f>2*'OddsRatio_working_3-way'!K96*'OddsRatio_working_3-way'!L96*'OddsRatio_working_3-way'!M96</f>
        <v>6.5088911453044851E-2</v>
      </c>
      <c r="R96" s="11">
        <f t="shared" si="36"/>
        <v>0</v>
      </c>
      <c r="S96" s="11">
        <f t="shared" si="37"/>
        <v>-0.8655917973103503</v>
      </c>
      <c r="T96" s="11">
        <f t="shared" si="38"/>
        <v>-0.24766575030339061</v>
      </c>
      <c r="U96" s="11">
        <f>'OddsRatio_working_3-way'!S96-'OddsRatio_working_3-way'!R96^2/3</f>
        <v>-0.8655917973103503</v>
      </c>
      <c r="V96" s="11">
        <f>'OddsRatio_working_3-way'!S96*'OddsRatio_working_3-way'!R96/3-2*'OddsRatio_working_3-way'!R96^3/27-'OddsRatio_working_3-way'!T96</f>
        <v>0.24766575030339061</v>
      </c>
      <c r="W96" s="11">
        <f>'OddsRatio_working_3-way'!V96^2+4*'OddsRatio_working_3-way'!U96^3/27</f>
        <v>-3.4742257854999153E-2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0.15498433931234842</v>
      </c>
      <c r="Y96" s="11">
        <f>IF('OddsRatio_working_3-way'!W96&gt;=0,IF('OddsRatio_working_3-way'!V96+SQRT('OddsRatio_working_3-way'!W96)&gt;0,0,PI()),ACOS('OddsRatio_working_3-way'!V96/(2*'OddsRatio_working_3-way'!X96)))</f>
        <v>0.64516176479787601</v>
      </c>
      <c r="Z96" s="11">
        <f>'OddsRatio_working_3-way'!X96^(1/3)*COS('OddsRatio_working_3-way'!Y96/3)</f>
        <v>0.52477712341458516</v>
      </c>
      <c r="AA96" s="11">
        <f>'OddsRatio_working_3-way'!X96^(1/3)*COS(('OddsRatio_working_3-way'!Y96+2*PI())/3)</f>
        <v>-0.36165928943265208</v>
      </c>
      <c r="AB96" s="11">
        <f>'OddsRatio_working_3-way'!X96^(1/3)*COS(('OddsRatio_working_3-way'!Y96+4*PI())/3)</f>
        <v>-0.16311783398193325</v>
      </c>
      <c r="AC96" s="11">
        <f>'OddsRatio_working_3-way'!X96^(1/3)*SIN('OddsRatio_working_3-way'!Y96/3)</f>
        <v>0.1146279627497727</v>
      </c>
      <c r="AD96" s="11">
        <f>'OddsRatio_working_3-way'!X96^(1/3)*SIN(('OddsRatio_working_3-way'!Y96+2*PI())/3)</f>
        <v>0.39715633882706602</v>
      </c>
      <c r="AE96" s="11">
        <f>'OddsRatio_working_3-way'!X96^(1/3)*SIN(('OddsRatio_working_3-way'!Y96+4*PI())/3)</f>
        <v>-0.51178430157683863</v>
      </c>
      <c r="AF96" s="11">
        <f>-'OddsRatio_working_3-way'!U96/(3*'OddsRatio_working_3-way'!X96^(1/3))*COS(('OddsRatio_working_3-way'!Y96)/3)</f>
        <v>0.52477712341458527</v>
      </c>
      <c r="AG96" s="11">
        <f>-'OddsRatio_working_3-way'!U96/(3*'OddsRatio_working_3-way'!X96^(1/3))*COS(('OddsRatio_working_3-way'!Y96+2*PI())/3)</f>
        <v>-0.36165928943265213</v>
      </c>
      <c r="AH96" s="11">
        <f>-'OddsRatio_working_3-way'!U96/(3*'OddsRatio_working_3-way'!X96^(1/3))*COS(('OddsRatio_working_3-way'!Y96+4*PI())/3)</f>
        <v>-0.16311783398193327</v>
      </c>
      <c r="AI96" s="11">
        <f>'OddsRatio_working_3-way'!U96/(3*'OddsRatio_working_3-way'!X96^(1/3))*SIN(('OddsRatio_working_3-way'!Y96)/3)</f>
        <v>-0.11462796274977273</v>
      </c>
      <c r="AJ96" s="11">
        <f>'OddsRatio_working_3-way'!U96/(3*'OddsRatio_working_3-way'!X96^(1/3))*SIN(('OddsRatio_working_3-way'!Y96+2*PI())/3)</f>
        <v>-0.39715633882706608</v>
      </c>
      <c r="AK96" s="11">
        <f>'OddsRatio_working_3-way'!U96/(3*'OddsRatio_working_3-way'!X96^(1/3))*SIN(('OddsRatio_working_3-way'!Y96+4*PI())/3)</f>
        <v>0.51178430157683874</v>
      </c>
      <c r="AL96" s="11">
        <f>'OddsRatio_working_3-way'!Z96+'OddsRatio_working_3-way'!AF96</f>
        <v>1.0495542468291705</v>
      </c>
      <c r="AM96" s="11">
        <f>'OddsRatio_working_3-way'!AA96+'OddsRatio_working_3-way'!AG96</f>
        <v>-0.72331857886530426</v>
      </c>
      <c r="AN96" s="11">
        <f>'OddsRatio_working_3-way'!AB96+'OddsRatio_working_3-way'!AH96</f>
        <v>-0.32623566796386649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1.0495542468291705</v>
      </c>
      <c r="AS96" s="11">
        <f>IF(('OddsRatio_working_3-way'!X96=0),IF(Q96&gt;0,-Q96^(1/3),(-Q96)^(1/3)),'OddsRatio_working_3-way'!AM96-'OddsRatio_working_3-way'!R96/3)</f>
        <v>-0.72331857886530426</v>
      </c>
      <c r="AT96" s="11">
        <f>IF(('OddsRatio_working_3-way'!X96=0),IF(Q96&gt;0,-Q96^(1/3),(-Q96)^(1/3)),'OddsRatio_working_3-way'!AN96-'OddsRatio_working_3-way'!R96/3)</f>
        <v>-0.32623566796386649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2.13</v>
      </c>
      <c r="B97" s="4">
        <f>IF('True_Odds_Calculator_3-way'!B96="","",'True_Odds_Calculator_3-way'!B96)</f>
        <v>4.2699999999999996</v>
      </c>
      <c r="C97" s="4">
        <f>IF('True_Odds_Calculator_3-way'!C96="","",'True_Odds_Calculator_3-way'!C96)</f>
        <v>3.09</v>
      </c>
      <c r="D97" s="9">
        <f t="shared" si="26"/>
        <v>0.45892827463158414</v>
      </c>
      <c r="E97" s="9">
        <f t="shared" si="27"/>
        <v>0.226666561219589</v>
      </c>
      <c r="F97" s="9">
        <f t="shared" si="28"/>
        <v>0.31440516414882674</v>
      </c>
      <c r="G97" s="9">
        <f t="shared" si="29"/>
        <v>1.0433537487064832</v>
      </c>
      <c r="H97" s="9">
        <f t="shared" si="30"/>
        <v>2.1789897360383264</v>
      </c>
      <c r="I97" s="9">
        <f t="shared" si="31"/>
        <v>4.4117667582701996</v>
      </c>
      <c r="J97" s="9">
        <f t="shared" si="32"/>
        <v>3.1806093347965501</v>
      </c>
      <c r="K97" s="11">
        <f t="shared" si="33"/>
        <v>0.46948356807511737</v>
      </c>
      <c r="L97" s="11">
        <f t="shared" si="34"/>
        <v>0.23419203747072601</v>
      </c>
      <c r="M97" s="11">
        <f t="shared" si="35"/>
        <v>0.3236245954692557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-0.27479354347742779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0.2309291403717903</v>
      </c>
      <c r="Q97" s="11">
        <f>2*'OddsRatio_working_3-way'!K97*'OddsRatio_working_3-way'!L97*'OddsRatio_working_3-way'!M97</f>
        <v>7.1164604120736594E-2</v>
      </c>
      <c r="R97" s="11">
        <f t="shared" si="36"/>
        <v>0</v>
      </c>
      <c r="S97" s="11">
        <f t="shared" si="37"/>
        <v>-0.84037323966732635</v>
      </c>
      <c r="T97" s="11">
        <f t="shared" si="38"/>
        <v>-0.25897480421181085</v>
      </c>
      <c r="U97" s="11">
        <f>'OddsRatio_working_3-way'!S97-'OddsRatio_working_3-way'!R97^2/3</f>
        <v>-0.84037323966732635</v>
      </c>
      <c r="V97" s="11">
        <f>'OddsRatio_working_3-way'!S97*'OddsRatio_working_3-way'!R97/3-2*'OddsRatio_working_3-way'!R97^3/27-'OddsRatio_working_3-way'!T97</f>
        <v>0.25897480421181085</v>
      </c>
      <c r="W97" s="11">
        <f>'OddsRatio_working_3-way'!V97^2+4*'OddsRatio_working_3-way'!U97^3/27</f>
        <v>-2.08571507590945E-2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0.14826083432218393</v>
      </c>
      <c r="Y97" s="11">
        <f>IF('OddsRatio_working_3-way'!W97&gt;=0,IF('OddsRatio_working_3-way'!V97+SQRT('OddsRatio_working_3-way'!W97)&gt;0,0,PI()),ACOS('OddsRatio_working_3-way'!V97/(2*'OddsRatio_working_3-way'!X97)))</f>
        <v>0.50870565324899109</v>
      </c>
      <c r="Z97" s="11">
        <f>'OddsRatio_working_3-way'!X97^(1/3)*COS('OddsRatio_working_3-way'!Y97/3)</f>
        <v>0.52167687435324162</v>
      </c>
      <c r="AA97" s="11">
        <f>'OddsRatio_working_3-way'!X97^(1/3)*COS(('OddsRatio_working_3-way'!Y97+2*PI())/3)</f>
        <v>-0.33818983658610596</v>
      </c>
      <c r="AB97" s="11">
        <f>'OddsRatio_working_3-way'!X97^(1/3)*COS(('OddsRatio_working_3-way'!Y97+4*PI())/3)</f>
        <v>-0.18348703776713535</v>
      </c>
      <c r="AC97" s="11">
        <f>'OddsRatio_working_3-way'!X97^(1/3)*SIN('OddsRatio_working_3-way'!Y97/3)</f>
        <v>8.9317702542521152E-2</v>
      </c>
      <c r="AD97" s="11">
        <f>'OddsRatio_working_3-way'!X97^(1/3)*SIN(('OddsRatio_working_3-way'!Y97+2*PI())/3)</f>
        <v>0.40712657448550943</v>
      </c>
      <c r="AE97" s="11">
        <f>'OddsRatio_working_3-way'!X97^(1/3)*SIN(('OddsRatio_working_3-way'!Y97+4*PI())/3)</f>
        <v>-0.49644427702803057</v>
      </c>
      <c r="AF97" s="11">
        <f>-'OddsRatio_working_3-way'!U97/(3*'OddsRatio_working_3-way'!X97^(1/3))*COS(('OddsRatio_working_3-way'!Y97)/3)</f>
        <v>0.52167687435324162</v>
      </c>
      <c r="AG97" s="11">
        <f>-'OddsRatio_working_3-way'!U97/(3*'OddsRatio_working_3-way'!X97^(1/3))*COS(('OddsRatio_working_3-way'!Y97+2*PI())/3)</f>
        <v>-0.33818983658610596</v>
      </c>
      <c r="AH97" s="11">
        <f>-'OddsRatio_working_3-way'!U97/(3*'OddsRatio_working_3-way'!X97^(1/3))*COS(('OddsRatio_working_3-way'!Y97+4*PI())/3)</f>
        <v>-0.18348703776713535</v>
      </c>
      <c r="AI97" s="11">
        <f>'OddsRatio_working_3-way'!U97/(3*'OddsRatio_working_3-way'!X97^(1/3))*SIN(('OddsRatio_working_3-way'!Y97)/3)</f>
        <v>-8.9317702542521152E-2</v>
      </c>
      <c r="AJ97" s="11">
        <f>'OddsRatio_working_3-way'!U97/(3*'OddsRatio_working_3-way'!X97^(1/3))*SIN(('OddsRatio_working_3-way'!Y97+2*PI())/3)</f>
        <v>-0.40712657448550943</v>
      </c>
      <c r="AK97" s="11">
        <f>'OddsRatio_working_3-way'!U97/(3*'OddsRatio_working_3-way'!X97^(1/3))*SIN(('OddsRatio_working_3-way'!Y97+4*PI())/3)</f>
        <v>0.49644427702803057</v>
      </c>
      <c r="AL97" s="11">
        <f>'OddsRatio_working_3-way'!Z97+'OddsRatio_working_3-way'!AF97</f>
        <v>1.0433537487064832</v>
      </c>
      <c r="AM97" s="11">
        <f>'OddsRatio_working_3-way'!AA97+'OddsRatio_working_3-way'!AG97</f>
        <v>-0.67637967317221193</v>
      </c>
      <c r="AN97" s="11">
        <f>'OddsRatio_working_3-way'!AB97+'OddsRatio_working_3-way'!AH97</f>
        <v>-0.36697407553427069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1.0433537487064832</v>
      </c>
      <c r="AS97" s="11">
        <f>IF(('OddsRatio_working_3-way'!X97=0),IF(Q97&gt;0,-Q97^(1/3),(-Q97)^(1/3)),'OddsRatio_working_3-way'!AM97-'OddsRatio_working_3-way'!R97/3)</f>
        <v>-0.67637967317221193</v>
      </c>
      <c r="AT97" s="11">
        <f>IF(('OddsRatio_working_3-way'!X97=0),IF(Q97&gt;0,-Q97^(1/3),(-Q97)^(1/3)),'OddsRatio_working_3-way'!AN97-'OddsRatio_working_3-way'!R97/3)</f>
        <v>-0.36697407553427069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1.25</v>
      </c>
      <c r="B98" s="4">
        <f>IF('True_Odds_Calculator_3-way'!B97="","",'True_Odds_Calculator_3-way'!B97)</f>
        <v>5.95</v>
      </c>
      <c r="C98" s="4">
        <f>IF('True_Odds_Calculator_3-way'!C97="","",'True_Odds_Calculator_3-way'!C97)</f>
        <v>11.12</v>
      </c>
      <c r="D98" s="9">
        <f t="shared" si="26"/>
        <v>0.77425014341378706</v>
      </c>
      <c r="E98" s="9">
        <f t="shared" si="27"/>
        <v>0.14764221534365404</v>
      </c>
      <c r="F98" s="9">
        <f t="shared" si="28"/>
        <v>7.8107641242558853E-2</v>
      </c>
      <c r="G98" s="9">
        <f t="shared" si="29"/>
        <v>1.1662890010757891</v>
      </c>
      <c r="H98" s="9">
        <f t="shared" si="30"/>
        <v>1.2915722502689471</v>
      </c>
      <c r="I98" s="9">
        <f t="shared" si="31"/>
        <v>6.7731305553251575</v>
      </c>
      <c r="J98" s="9">
        <f t="shared" si="32"/>
        <v>12.802844690886985</v>
      </c>
      <c r="K98" s="11">
        <f t="shared" si="33"/>
        <v>0.8</v>
      </c>
      <c r="L98" s="11">
        <f t="shared" si="34"/>
        <v>0.16806722689075629</v>
      </c>
      <c r="M98" s="11">
        <f t="shared" si="35"/>
        <v>8.9928057553956844E-2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-0.15142373496161043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0.18523668460189832</v>
      </c>
      <c r="Q98" s="11">
        <f>2*'OddsRatio_working_3-way'!K98*'OddsRatio_working_3-way'!L98*'OddsRatio_working_3-way'!M98</f>
        <v>2.418233480442537E-2</v>
      </c>
      <c r="R98" s="11">
        <f t="shared" si="36"/>
        <v>0</v>
      </c>
      <c r="S98" s="11">
        <f t="shared" si="37"/>
        <v>-1.2233001956322125</v>
      </c>
      <c r="T98" s="11">
        <f t="shared" si="38"/>
        <v>-0.15969976444284759</v>
      </c>
      <c r="U98" s="11">
        <f>'OddsRatio_working_3-way'!S98-'OddsRatio_working_3-way'!R98^2/3</f>
        <v>-1.2233001956322125</v>
      </c>
      <c r="V98" s="11">
        <f>'OddsRatio_working_3-way'!S98*'OddsRatio_working_3-way'!R98/3-2*'OddsRatio_working_3-way'!R98^3/27-'OddsRatio_working_3-way'!T98</f>
        <v>0.15969976444284759</v>
      </c>
      <c r="W98" s="11">
        <f>'OddsRatio_working_3-way'!V98^2+4*'OddsRatio_working_3-way'!U98^3/27</f>
        <v>-0.24569953066003658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0.26038603333470939</v>
      </c>
      <c r="Y98" s="11">
        <f>IF('OddsRatio_working_3-way'!W98&gt;=0,IF('OddsRatio_working_3-way'!V98+SQRT('OddsRatio_working_3-way'!W98)&gt;0,0,PI()),ACOS('OddsRatio_working_3-way'!V98/(2*'OddsRatio_working_3-way'!X98)))</f>
        <v>1.25911475598912</v>
      </c>
      <c r="Z98" s="11">
        <f>'OddsRatio_working_3-way'!X98^(1/3)*COS('OddsRatio_working_3-way'!Y98/3)</f>
        <v>0.58314450053789457</v>
      </c>
      <c r="AA98" s="11">
        <f>'OddsRatio_working_3-way'!X98^(1/3)*COS(('OddsRatio_working_3-way'!Y98+2*PI())/3)</f>
        <v>-0.51692068609080999</v>
      </c>
      <c r="AB98" s="11">
        <f>'OddsRatio_working_3-way'!X98^(1/3)*COS(('OddsRatio_working_3-way'!Y98+4*PI())/3)</f>
        <v>-6.6223814447084861E-2</v>
      </c>
      <c r="AC98" s="11">
        <f>'OddsRatio_working_3-way'!X98^(1/3)*SIN('OddsRatio_working_3-way'!Y98/3)</f>
        <v>0.260209960166427</v>
      </c>
      <c r="AD98" s="11">
        <f>'OddsRatio_working_3-way'!X98^(1/3)*SIN(('OddsRatio_working_3-way'!Y98+2*PI())/3)</f>
        <v>0.37491297145979152</v>
      </c>
      <c r="AE98" s="11">
        <f>'OddsRatio_working_3-way'!X98^(1/3)*SIN(('OddsRatio_working_3-way'!Y98+4*PI())/3)</f>
        <v>-0.63512293162621847</v>
      </c>
      <c r="AF98" s="11">
        <f>-'OddsRatio_working_3-way'!U98/(3*'OddsRatio_working_3-way'!X98^(1/3))*COS(('OddsRatio_working_3-way'!Y98)/3)</f>
        <v>0.58314450053789468</v>
      </c>
      <c r="AG98" s="11">
        <f>-'OddsRatio_working_3-way'!U98/(3*'OddsRatio_working_3-way'!X98^(1/3))*COS(('OddsRatio_working_3-way'!Y98+2*PI())/3)</f>
        <v>-0.5169206860908101</v>
      </c>
      <c r="AH98" s="11">
        <f>-'OddsRatio_working_3-way'!U98/(3*'OddsRatio_working_3-way'!X98^(1/3))*COS(('OddsRatio_working_3-way'!Y98+4*PI())/3)</f>
        <v>-6.6223814447084875E-2</v>
      </c>
      <c r="AI98" s="11">
        <f>'OddsRatio_working_3-way'!U98/(3*'OddsRatio_working_3-way'!X98^(1/3))*SIN(('OddsRatio_working_3-way'!Y98)/3)</f>
        <v>-0.26020996016642706</v>
      </c>
      <c r="AJ98" s="11">
        <f>'OddsRatio_working_3-way'!U98/(3*'OddsRatio_working_3-way'!X98^(1/3))*SIN(('OddsRatio_working_3-way'!Y98+2*PI())/3)</f>
        <v>-0.37491297145979158</v>
      </c>
      <c r="AK98" s="11">
        <f>'OddsRatio_working_3-way'!U98/(3*'OddsRatio_working_3-way'!X98^(1/3))*SIN(('OddsRatio_working_3-way'!Y98+4*PI())/3)</f>
        <v>0.63512293162621858</v>
      </c>
      <c r="AL98" s="11">
        <f>'OddsRatio_working_3-way'!Z98+'OddsRatio_working_3-way'!AF98</f>
        <v>1.1662890010757891</v>
      </c>
      <c r="AM98" s="11">
        <f>'OddsRatio_working_3-way'!AA98+'OddsRatio_working_3-way'!AG98</f>
        <v>-1.03384137218162</v>
      </c>
      <c r="AN98" s="11">
        <f>'OddsRatio_working_3-way'!AB98+'OddsRatio_working_3-way'!AH98</f>
        <v>-0.13244762889416972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1.1662890010757891</v>
      </c>
      <c r="AS98" s="11">
        <f>IF(('OddsRatio_working_3-way'!X98=0),IF(Q98&gt;0,-Q98^(1/3),(-Q98)^(1/3)),'OddsRatio_working_3-way'!AM98-'OddsRatio_working_3-way'!R98/3)</f>
        <v>-1.03384137218162</v>
      </c>
      <c r="AT98" s="11">
        <f>IF(('OddsRatio_working_3-way'!X98=0),IF(Q98&gt;0,-Q98^(1/3),(-Q98)^(1/3)),'OddsRatio_working_3-way'!AN98-'OddsRatio_working_3-way'!R98/3)</f>
        <v>-0.13244762889416972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2.48</v>
      </c>
      <c r="B99" s="4">
        <f>IF('True_Odds_Calculator_3-way'!B98="","",'True_Odds_Calculator_3-way'!B98)</f>
        <v>3.23</v>
      </c>
      <c r="C99" s="4">
        <f>IF('True_Odds_Calculator_3-way'!C98="","",'True_Odds_Calculator_3-way'!C98)</f>
        <v>3.02</v>
      </c>
      <c r="D99" s="9">
        <f t="shared" si="26"/>
        <v>0.38752387099489738</v>
      </c>
      <c r="E99" s="9">
        <f t="shared" si="27"/>
        <v>0.2957347721223979</v>
      </c>
      <c r="F99" s="9">
        <f t="shared" si="28"/>
        <v>0.31674135688270488</v>
      </c>
      <c r="G99" s="9">
        <f t="shared" si="29"/>
        <v>1.0678960788616658</v>
      </c>
      <c r="H99" s="9">
        <f t="shared" si="30"/>
        <v>2.5804861967152655</v>
      </c>
      <c r="I99" s="9">
        <f t="shared" si="31"/>
        <v>3.3814082558615146</v>
      </c>
      <c r="J99" s="9">
        <f t="shared" si="32"/>
        <v>3.157150079300564</v>
      </c>
      <c r="K99" s="11">
        <f t="shared" si="33"/>
        <v>0.40322580645161293</v>
      </c>
      <c r="L99" s="11">
        <f t="shared" si="34"/>
        <v>0.30959752321981426</v>
      </c>
      <c r="M99" s="11">
        <f t="shared" si="35"/>
        <v>0.33112582781456956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-0.27558577822340902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0.23686095493077544</v>
      </c>
      <c r="Q99" s="11">
        <f>2*'OddsRatio_working_3-way'!K99*'OddsRatio_working_3-way'!L99*'OddsRatio_working_3-way'!M99</f>
        <v>8.2673980778630182E-2</v>
      </c>
      <c r="R99" s="11">
        <f t="shared" si="36"/>
        <v>0</v>
      </c>
      <c r="S99" s="11">
        <f t="shared" si="37"/>
        <v>-0.85948177898628519</v>
      </c>
      <c r="T99" s="11">
        <f t="shared" si="38"/>
        <v>-0.2999936401348291</v>
      </c>
      <c r="U99" s="11">
        <f>'OddsRatio_working_3-way'!S99-'OddsRatio_working_3-way'!R99^2/3</f>
        <v>-0.85948177898628519</v>
      </c>
      <c r="V99" s="11">
        <f>'OddsRatio_working_3-way'!S99*'OddsRatio_working_3-way'!R99/3-2*'OddsRatio_working_3-way'!R99^3/27-'OddsRatio_working_3-way'!T99</f>
        <v>0.2999936401348291</v>
      </c>
      <c r="W99" s="11">
        <f>'OddsRatio_working_3-way'!V99^2+4*'OddsRatio_working_3-way'!U99^3/27</f>
        <v>-4.0640920182678369E-3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0.15334623906344522</v>
      </c>
      <c r="Y99" s="11">
        <f>IF('OddsRatio_working_3-way'!W99&gt;=0,IF('OddsRatio_working_3-way'!V99+SQRT('OddsRatio_working_3-way'!W99)&gt;0,0,PI()),ACOS('OddsRatio_working_3-way'!V99/(2*'OddsRatio_working_3-way'!X99)))</f>
        <v>0.20939044169976473</v>
      </c>
      <c r="Z99" s="11">
        <f>'OddsRatio_working_3-way'!X99^(1/3)*COS('OddsRatio_working_3-way'!Y99/3)</f>
        <v>0.53394803943083291</v>
      </c>
      <c r="AA99" s="11">
        <f>'OddsRatio_working_3-way'!X99^(1/3)*COS(('OddsRatio_working_3-way'!Y99+2*PI())/3)</f>
        <v>-0.2993014560126015</v>
      </c>
      <c r="AB99" s="11">
        <f>'OddsRatio_working_3-way'!X99^(1/3)*COS(('OddsRatio_working_3-way'!Y99+4*PI())/3)</f>
        <v>-0.23464658341823155</v>
      </c>
      <c r="AC99" s="11">
        <f>'OddsRatio_working_3-way'!X99^(1/3)*SIN('OddsRatio_working_3-way'!Y99/3)</f>
        <v>3.7328508096780469E-2</v>
      </c>
      <c r="AD99" s="11">
        <f>'OddsRatio_working_3-way'!X99^(1/3)*SIN(('OddsRatio_working_3-way'!Y99+2*PI())/3)</f>
        <v>0.44374831239960622</v>
      </c>
      <c r="AE99" s="11">
        <f>'OddsRatio_working_3-way'!X99^(1/3)*SIN(('OddsRatio_working_3-way'!Y99+4*PI())/3)</f>
        <v>-0.48107682049638667</v>
      </c>
      <c r="AF99" s="11">
        <f>-'OddsRatio_working_3-way'!U99/(3*'OddsRatio_working_3-way'!X99^(1/3))*COS(('OddsRatio_working_3-way'!Y99)/3)</f>
        <v>0.53394803943083291</v>
      </c>
      <c r="AG99" s="11">
        <f>-'OddsRatio_working_3-way'!U99/(3*'OddsRatio_working_3-way'!X99^(1/3))*COS(('OddsRatio_working_3-way'!Y99+2*PI())/3)</f>
        <v>-0.2993014560126015</v>
      </c>
      <c r="AH99" s="11">
        <f>-'OddsRatio_working_3-way'!U99/(3*'OddsRatio_working_3-way'!X99^(1/3))*COS(('OddsRatio_working_3-way'!Y99+4*PI())/3)</f>
        <v>-0.23464658341823155</v>
      </c>
      <c r="AI99" s="11">
        <f>'OddsRatio_working_3-way'!U99/(3*'OddsRatio_working_3-way'!X99^(1/3))*SIN(('OddsRatio_working_3-way'!Y99)/3)</f>
        <v>-3.7328508096780469E-2</v>
      </c>
      <c r="AJ99" s="11">
        <f>'OddsRatio_working_3-way'!U99/(3*'OddsRatio_working_3-way'!X99^(1/3))*SIN(('OddsRatio_working_3-way'!Y99+2*PI())/3)</f>
        <v>-0.44374831239960622</v>
      </c>
      <c r="AK99" s="11">
        <f>'OddsRatio_working_3-way'!U99/(3*'OddsRatio_working_3-way'!X99^(1/3))*SIN(('OddsRatio_working_3-way'!Y99+4*PI())/3)</f>
        <v>0.48107682049638667</v>
      </c>
      <c r="AL99" s="11">
        <f>'OddsRatio_working_3-way'!Z99+'OddsRatio_working_3-way'!AF99</f>
        <v>1.0678960788616658</v>
      </c>
      <c r="AM99" s="11">
        <f>'OddsRatio_working_3-way'!AA99+'OddsRatio_working_3-way'!AG99</f>
        <v>-0.59860291202520299</v>
      </c>
      <c r="AN99" s="11">
        <f>'OddsRatio_working_3-way'!AB99+'OddsRatio_working_3-way'!AH99</f>
        <v>-0.4692931668364631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1.0678960788616658</v>
      </c>
      <c r="AS99" s="11">
        <f>IF(('OddsRatio_working_3-way'!X99=0),IF(Q99&gt;0,-Q99^(1/3),(-Q99)^(1/3)),'OddsRatio_working_3-way'!AM99-'OddsRatio_working_3-way'!R99/3)</f>
        <v>-0.59860291202520299</v>
      </c>
      <c r="AT99" s="11">
        <f>IF(('OddsRatio_working_3-way'!X99=0),IF(Q99&gt;0,-Q99^(1/3),(-Q99)^(1/3)),'OddsRatio_working_3-way'!AN99-'OddsRatio_working_3-way'!R99/3)</f>
        <v>-0.4692931668364631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1.68</v>
      </c>
      <c r="B100" s="4">
        <f>IF('True_Odds_Calculator_3-way'!B99="","",'True_Odds_Calculator_3-way'!B99)</f>
        <v>3.87</v>
      </c>
      <c r="C100" s="4">
        <f>IF('True_Odds_Calculator_3-way'!C99="","",'True_Odds_Calculator_3-way'!C99)</f>
        <v>5.0999999999999996</v>
      </c>
      <c r="D100" s="9">
        <f t="shared" si="26"/>
        <v>0.57457230925225322</v>
      </c>
      <c r="E100" s="9">
        <f t="shared" si="27"/>
        <v>0.24242254041882769</v>
      </c>
      <c r="F100" s="9">
        <f t="shared" si="28"/>
        <v>0.18300515032891923</v>
      </c>
      <c r="G100" s="9">
        <f t="shared" si="29"/>
        <v>1.0888602651181927</v>
      </c>
      <c r="H100" s="9">
        <f t="shared" si="30"/>
        <v>1.7404249802803708</v>
      </c>
      <c r="I100" s="9">
        <f t="shared" si="31"/>
        <v>4.125028960889213</v>
      </c>
      <c r="J100" s="9">
        <f t="shared" si="32"/>
        <v>5.4643270869845892</v>
      </c>
      <c r="K100" s="11">
        <f t="shared" si="33"/>
        <v>0.59523809523809523</v>
      </c>
      <c r="L100" s="11">
        <f t="shared" si="34"/>
        <v>0.25839793281653745</v>
      </c>
      <c r="M100" s="11">
        <f t="shared" si="35"/>
        <v>0.19607843137254904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-0.24131495836922201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0.2307124400147656</v>
      </c>
      <c r="Q100" s="11">
        <f>2*'OddsRatio_working_3-way'!K100*'OddsRatio_working_3-way'!L100*'OddsRatio_working_3-way'!M100</f>
        <v>6.0316977781638068E-2</v>
      </c>
      <c r="R100" s="11">
        <f t="shared" si="36"/>
        <v>0</v>
      </c>
      <c r="S100" s="11">
        <f t="shared" si="37"/>
        <v>-0.95606356760431688</v>
      </c>
      <c r="T100" s="11">
        <f t="shared" si="38"/>
        <v>-0.24995125950439659</v>
      </c>
      <c r="U100" s="11">
        <f>'OddsRatio_working_3-way'!S100-'OddsRatio_working_3-way'!R100^2/3</f>
        <v>-0.95606356760431688</v>
      </c>
      <c r="V100" s="11">
        <f>'OddsRatio_working_3-way'!S100*'OddsRatio_working_3-way'!R100/3-2*'OddsRatio_working_3-way'!R100^3/27-'OddsRatio_working_3-way'!T100</f>
        <v>0.24995125950439659</v>
      </c>
      <c r="W100" s="11">
        <f>'OddsRatio_working_3-way'!V100^2+4*'OddsRatio_working_3-way'!U100^3/27</f>
        <v>-6.6990607539638938E-2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0.17990708690006707</v>
      </c>
      <c r="Y100" s="11">
        <f>IF('OddsRatio_working_3-way'!W100&gt;=0,IF('OddsRatio_working_3-way'!V100+SQRT('OddsRatio_working_3-way'!W100)&gt;0,0,PI()),ACOS('OddsRatio_working_3-way'!V100/(2*'OddsRatio_working_3-way'!X100)))</f>
        <v>0.80283858298010913</v>
      </c>
      <c r="Z100" s="11">
        <f>'OddsRatio_working_3-way'!X100^(1/3)*COS('OddsRatio_working_3-way'!Y100/3)</f>
        <v>0.54443013255909645</v>
      </c>
      <c r="AA100" s="11">
        <f>'OddsRatio_working_3-way'!X100^(1/3)*COS(('OddsRatio_working_3-way'!Y100+2*PI())/3)</f>
        <v>-0.4014929258392686</v>
      </c>
      <c r="AB100" s="11">
        <f>'OddsRatio_working_3-way'!X100^(1/3)*COS(('OddsRatio_working_3-way'!Y100+4*PI())/3)</f>
        <v>-0.14293720671982751</v>
      </c>
      <c r="AC100" s="11">
        <f>'OddsRatio_working_3-way'!X100^(1/3)*SIN('OddsRatio_working_3-way'!Y100/3)</f>
        <v>0.14927721403412653</v>
      </c>
      <c r="AD100" s="11">
        <f>'OddsRatio_working_3-way'!X100^(1/3)*SIN(('OddsRatio_working_3-way'!Y100+2*PI())/3)</f>
        <v>0.39685171836484379</v>
      </c>
      <c r="AE100" s="11">
        <f>'OddsRatio_working_3-way'!X100^(1/3)*SIN(('OddsRatio_working_3-way'!Y100+4*PI())/3)</f>
        <v>-0.5461289323989702</v>
      </c>
      <c r="AF100" s="11">
        <f>-'OddsRatio_working_3-way'!U100/(3*'OddsRatio_working_3-way'!X100^(1/3))*COS(('OddsRatio_working_3-way'!Y100)/3)</f>
        <v>0.54443013255909634</v>
      </c>
      <c r="AG100" s="11">
        <f>-'OddsRatio_working_3-way'!U100/(3*'OddsRatio_working_3-way'!X100^(1/3))*COS(('OddsRatio_working_3-way'!Y100+2*PI())/3)</f>
        <v>-0.40149292583926854</v>
      </c>
      <c r="AH100" s="11">
        <f>-'OddsRatio_working_3-way'!U100/(3*'OddsRatio_working_3-way'!X100^(1/3))*COS(('OddsRatio_working_3-way'!Y100+4*PI())/3)</f>
        <v>-0.14293720671982749</v>
      </c>
      <c r="AI100" s="11">
        <f>'OddsRatio_working_3-way'!U100/(3*'OddsRatio_working_3-way'!X100^(1/3))*SIN(('OddsRatio_working_3-way'!Y100)/3)</f>
        <v>-0.1492772140341265</v>
      </c>
      <c r="AJ100" s="11">
        <f>'OddsRatio_working_3-way'!U100/(3*'OddsRatio_working_3-way'!X100^(1/3))*SIN(('OddsRatio_working_3-way'!Y100+2*PI())/3)</f>
        <v>-0.39685171836484373</v>
      </c>
      <c r="AK100" s="11">
        <f>'OddsRatio_working_3-way'!U100/(3*'OddsRatio_working_3-way'!X100^(1/3))*SIN(('OddsRatio_working_3-way'!Y100+4*PI())/3)</f>
        <v>0.54612893239897009</v>
      </c>
      <c r="AL100" s="11">
        <f>'OddsRatio_working_3-way'!Z100+'OddsRatio_working_3-way'!AF100</f>
        <v>1.0888602651181927</v>
      </c>
      <c r="AM100" s="11">
        <f>'OddsRatio_working_3-way'!AA100+'OddsRatio_working_3-way'!AG100</f>
        <v>-0.80298585167853709</v>
      </c>
      <c r="AN100" s="11">
        <f>'OddsRatio_working_3-way'!AB100+'OddsRatio_working_3-way'!AH100</f>
        <v>-0.28587441343965503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1.0888602651181927</v>
      </c>
      <c r="AS100" s="11">
        <f>IF(('OddsRatio_working_3-way'!X100=0),IF(Q100&gt;0,-Q100^(1/3),(-Q100)^(1/3)),'OddsRatio_working_3-way'!AM100-'OddsRatio_working_3-way'!R100/3)</f>
        <v>-0.80298585167853709</v>
      </c>
      <c r="AT100" s="11">
        <f>IF(('OddsRatio_working_3-way'!X100=0),IF(Q100&gt;0,-Q100^(1/3),(-Q100)^(1/3)),'OddsRatio_working_3-way'!AN100-'OddsRatio_working_3-way'!R100/3)</f>
        <v>-0.28587441343965503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2.44</v>
      </c>
      <c r="B101" s="4">
        <f>IF('True_Odds_Calculator_3-way'!B100="","",'True_Odds_Calculator_3-way'!B100)</f>
        <v>3.53</v>
      </c>
      <c r="C101" s="4">
        <f>IF('True_Odds_Calculator_3-way'!C100="","",'True_Odds_Calculator_3-way'!C100)</f>
        <v>2.89</v>
      </c>
      <c r="D101" s="9">
        <f t="shared" si="26"/>
        <v>0.39568138020900545</v>
      </c>
      <c r="E101" s="9">
        <f t="shared" si="27"/>
        <v>0.27149149798215422</v>
      </c>
      <c r="F101" s="9">
        <f t="shared" si="28"/>
        <v>0.33282712180884055</v>
      </c>
      <c r="G101" s="9">
        <f t="shared" si="29"/>
        <v>1.0606152555536383</v>
      </c>
      <c r="H101" s="9">
        <f t="shared" si="30"/>
        <v>2.5272859679972393</v>
      </c>
      <c r="I101" s="9">
        <f t="shared" si="31"/>
        <v>3.6833565965507042</v>
      </c>
      <c r="J101" s="9">
        <f t="shared" si="32"/>
        <v>3.0045628329963763</v>
      </c>
      <c r="K101" s="11">
        <f t="shared" si="33"/>
        <v>0.4098360655737705</v>
      </c>
      <c r="L101" s="11">
        <f t="shared" si="34"/>
        <v>0.28328611898016998</v>
      </c>
      <c r="M101" s="11">
        <f t="shared" si="35"/>
        <v>0.34602076124567471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-0.27661927769351213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0.23541560173915085</v>
      </c>
      <c r="Q101" s="11">
        <f>2*'OddsRatio_working_3-way'!K101*'OddsRatio_working_3-way'!L101*'OddsRatio_working_3-way'!M101</f>
        <v>8.0346621753976388E-2</v>
      </c>
      <c r="R101" s="11">
        <f t="shared" si="36"/>
        <v>0</v>
      </c>
      <c r="S101" s="11">
        <f t="shared" si="37"/>
        <v>-0.85104553703587493</v>
      </c>
      <c r="T101" s="11">
        <f t="shared" si="38"/>
        <v>-0.29045922765729515</v>
      </c>
      <c r="U101" s="11">
        <f>'OddsRatio_working_3-way'!S101-'OddsRatio_working_3-way'!R101^2/3</f>
        <v>-0.85104553703587493</v>
      </c>
      <c r="V101" s="11">
        <f>'OddsRatio_working_3-way'!S101*'OddsRatio_working_3-way'!R101/3-2*'OddsRatio_working_3-way'!R101^3/27-'OddsRatio_working_3-way'!T101</f>
        <v>0.29045922765729515</v>
      </c>
      <c r="W101" s="11">
        <f>'OddsRatio_working_3-way'!V101^2+4*'OddsRatio_working_3-way'!U101^3/27</f>
        <v>-6.9510652457355077E-3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0.15109403378112579</v>
      </c>
      <c r="Y101" s="11">
        <f>IF('OddsRatio_working_3-way'!W101&gt;=0,IF('OddsRatio_working_3-way'!V101+SQRT('OddsRatio_working_3-way'!W101)&gt;0,0,PI()),ACOS('OddsRatio_working_3-way'!V101/(2*'OddsRatio_working_3-way'!X101)))</f>
        <v>0.27952371909497686</v>
      </c>
      <c r="Z101" s="11">
        <f>'OddsRatio_working_3-way'!X101^(1/3)*COS('OddsRatio_working_3-way'!Y101/3)</f>
        <v>0.53030762777681917</v>
      </c>
      <c r="AA101" s="11">
        <f>'OddsRatio_working_3-way'!X101^(1/3)*COS(('OddsRatio_working_3-way'!Y101+2*PI())/3)</f>
        <v>-0.30806941944467131</v>
      </c>
      <c r="AB101" s="11">
        <f>'OddsRatio_working_3-way'!X101^(1/3)*COS(('OddsRatio_working_3-way'!Y101+4*PI())/3)</f>
        <v>-0.22223820833214805</v>
      </c>
      <c r="AC101" s="11">
        <f>'OddsRatio_working_3-way'!X101^(1/3)*SIN('OddsRatio_working_3-way'!Y101/3)</f>
        <v>4.9554672840687118E-2</v>
      </c>
      <c r="AD101" s="11">
        <f>'OddsRatio_working_3-way'!X101^(1/3)*SIN(('OddsRatio_working_3-way'!Y101+2*PI())/3)</f>
        <v>0.43448254105504419</v>
      </c>
      <c r="AE101" s="11">
        <f>'OddsRatio_working_3-way'!X101^(1/3)*SIN(('OddsRatio_working_3-way'!Y101+4*PI())/3)</f>
        <v>-0.48403721389573107</v>
      </c>
      <c r="AF101" s="11">
        <f>-'OddsRatio_working_3-way'!U101/(3*'OddsRatio_working_3-way'!X101^(1/3))*COS(('OddsRatio_working_3-way'!Y101)/3)</f>
        <v>0.53030762777681917</v>
      </c>
      <c r="AG101" s="11">
        <f>-'OddsRatio_working_3-way'!U101/(3*'OddsRatio_working_3-way'!X101^(1/3))*COS(('OddsRatio_working_3-way'!Y101+2*PI())/3)</f>
        <v>-0.30806941944467131</v>
      </c>
      <c r="AH101" s="11">
        <f>-'OddsRatio_working_3-way'!U101/(3*'OddsRatio_working_3-way'!X101^(1/3))*COS(('OddsRatio_working_3-way'!Y101+4*PI())/3)</f>
        <v>-0.22223820833214805</v>
      </c>
      <c r="AI101" s="11">
        <f>'OddsRatio_working_3-way'!U101/(3*'OddsRatio_working_3-way'!X101^(1/3))*SIN(('OddsRatio_working_3-way'!Y101)/3)</f>
        <v>-4.9554672840687118E-2</v>
      </c>
      <c r="AJ101" s="11">
        <f>'OddsRatio_working_3-way'!U101/(3*'OddsRatio_working_3-way'!X101^(1/3))*SIN(('OddsRatio_working_3-way'!Y101+2*PI())/3)</f>
        <v>-0.43448254105504419</v>
      </c>
      <c r="AK101" s="11">
        <f>'OddsRatio_working_3-way'!U101/(3*'OddsRatio_working_3-way'!X101^(1/3))*SIN(('OddsRatio_working_3-way'!Y101+4*PI())/3)</f>
        <v>0.48403721389573107</v>
      </c>
      <c r="AL101" s="11">
        <f>'OddsRatio_working_3-way'!Z101+'OddsRatio_working_3-way'!AF101</f>
        <v>1.0606152555536383</v>
      </c>
      <c r="AM101" s="11">
        <f>'OddsRatio_working_3-way'!AA101+'OddsRatio_working_3-way'!AG101</f>
        <v>-0.61613883888934262</v>
      </c>
      <c r="AN101" s="11">
        <f>'OddsRatio_working_3-way'!AB101+'OddsRatio_working_3-way'!AH101</f>
        <v>-0.4444764166642961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1.0606152555536383</v>
      </c>
      <c r="AS101" s="11">
        <f>IF(('OddsRatio_working_3-way'!X101=0),IF(Q101&gt;0,-Q101^(1/3),(-Q101)^(1/3)),'OddsRatio_working_3-way'!AM101-'OddsRatio_working_3-way'!R101/3)</f>
        <v>-0.61613883888934262</v>
      </c>
      <c r="AT101" s="11">
        <f>IF(('OddsRatio_working_3-way'!X101=0),IF(Q101&gt;0,-Q101^(1/3),(-Q101)^(1/3)),'OddsRatio_working_3-way'!AN101-'OddsRatio_working_3-way'!R101/3)</f>
        <v>-0.4444764166642961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1.17</v>
      </c>
      <c r="B102" s="4">
        <f>IF('True_Odds_Calculator_3-way'!B101="","",'True_Odds_Calculator_3-way'!B101)</f>
        <v>7.82</v>
      </c>
      <c r="C102" s="4">
        <f>IF('True_Odds_Calculator_3-way'!C101="","",'True_Odds_Calculator_3-way'!C101)</f>
        <v>17.8</v>
      </c>
      <c r="D102" s="9">
        <f t="shared" si="26"/>
        <v>0.83706348092277794</v>
      </c>
      <c r="E102" s="9">
        <f t="shared" si="27"/>
        <v>0.11352024731267377</v>
      </c>
      <c r="F102" s="9">
        <f t="shared" si="28"/>
        <v>4.9416271764548436E-2</v>
      </c>
      <c r="G102" s="9">
        <f t="shared" si="29"/>
        <v>1.1450148454240998</v>
      </c>
      <c r="H102" s="9">
        <f t="shared" si="30"/>
        <v>1.1946525237220968</v>
      </c>
      <c r="I102" s="9">
        <f t="shared" si="31"/>
        <v>8.8090012457923592</v>
      </c>
      <c r="J102" s="9">
        <f t="shared" si="32"/>
        <v>20.236249403124877</v>
      </c>
      <c r="K102" s="11">
        <f t="shared" si="33"/>
        <v>0.85470085470085477</v>
      </c>
      <c r="L102" s="11">
        <f t="shared" si="34"/>
        <v>0.12787723785166241</v>
      </c>
      <c r="M102" s="11">
        <f t="shared" si="35"/>
        <v>5.6179775280898875E-2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-0.11959966429922475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0.14607699454965181</v>
      </c>
      <c r="Q102" s="11">
        <f>2*'OddsRatio_working_3-way'!K102*'OddsRatio_working_3-way'!L102*'OddsRatio_working_3-way'!M102</f>
        <v>1.2280537582988804E-2</v>
      </c>
      <c r="R102" s="11">
        <f t="shared" si="36"/>
        <v>0</v>
      </c>
      <c r="S102" s="11">
        <f t="shared" si="37"/>
        <v>-1.2213829813450294</v>
      </c>
      <c r="T102" s="11">
        <f t="shared" si="38"/>
        <v>-0.1026803683350172</v>
      </c>
      <c r="U102" s="11">
        <f>'OddsRatio_working_3-way'!S102-'OddsRatio_working_3-way'!R102^2/3</f>
        <v>-1.2213829813450294</v>
      </c>
      <c r="V102" s="11">
        <f>'OddsRatio_working_3-way'!S102*'OddsRatio_working_3-way'!R102/3-2*'OddsRatio_working_3-way'!R102^3/27-'OddsRatio_working_3-way'!T102</f>
        <v>0.1026803683350172</v>
      </c>
      <c r="W102" s="11">
        <f>'OddsRatio_working_3-way'!V102^2+4*'OddsRatio_working_3-way'!U102^3/27</f>
        <v>-0.25938715546967461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0.25977413916279724</v>
      </c>
      <c r="Y102" s="11">
        <f>IF('OddsRatio_working_3-way'!W102&gt;=0,IF('OddsRatio_working_3-way'!V102+SQRT('OddsRatio_working_3-way'!W102)&gt;0,0,PI()),ACOS('OddsRatio_working_3-way'!V102/(2*'OddsRatio_working_3-way'!X102)))</f>
        <v>1.3718526730238603</v>
      </c>
      <c r="Z102" s="11">
        <f>'OddsRatio_working_3-way'!X102^(1/3)*COS('OddsRatio_working_3-way'!Y102/3)</f>
        <v>0.57250742271204991</v>
      </c>
      <c r="AA102" s="11">
        <f>'OddsRatio_working_3-way'!X102^(1/3)*COS(('OddsRatio_working_3-way'!Y102+2*PI())/3)</f>
        <v>-0.53022539729716445</v>
      </c>
      <c r="AB102" s="11">
        <f>'OddsRatio_working_3-way'!X102^(1/3)*COS(('OddsRatio_working_3-way'!Y102+4*PI())/3)</f>
        <v>-4.2282025414885779E-2</v>
      </c>
      <c r="AC102" s="11">
        <f>'OddsRatio_working_3-way'!X102^(1/3)*SIN('OddsRatio_working_3-way'!Y102/3)</f>
        <v>0.28171423710552757</v>
      </c>
      <c r="AD102" s="11">
        <f>'OddsRatio_working_3-way'!X102^(1/3)*SIN(('OddsRatio_working_3-way'!Y102+2*PI())/3)</f>
        <v>0.3549488533710275</v>
      </c>
      <c r="AE102" s="11">
        <f>'OddsRatio_working_3-way'!X102^(1/3)*SIN(('OddsRatio_working_3-way'!Y102+4*PI())/3)</f>
        <v>-0.636663090476555</v>
      </c>
      <c r="AF102" s="11">
        <f>-'OddsRatio_working_3-way'!U102/(3*'OddsRatio_working_3-way'!X102^(1/3))*COS(('OddsRatio_working_3-way'!Y102)/3)</f>
        <v>0.57250742271204991</v>
      </c>
      <c r="AG102" s="11">
        <f>-'OddsRatio_working_3-way'!U102/(3*'OddsRatio_working_3-way'!X102^(1/3))*COS(('OddsRatio_working_3-way'!Y102+2*PI())/3)</f>
        <v>-0.53022539729716445</v>
      </c>
      <c r="AH102" s="11">
        <f>-'OddsRatio_working_3-way'!U102/(3*'OddsRatio_working_3-way'!X102^(1/3))*COS(('OddsRatio_working_3-way'!Y102+4*PI())/3)</f>
        <v>-4.2282025414885779E-2</v>
      </c>
      <c r="AI102" s="11">
        <f>'OddsRatio_working_3-way'!U102/(3*'OddsRatio_working_3-way'!X102^(1/3))*SIN(('OddsRatio_working_3-way'!Y102)/3)</f>
        <v>-0.28171423710552757</v>
      </c>
      <c r="AJ102" s="11">
        <f>'OddsRatio_working_3-way'!U102/(3*'OddsRatio_working_3-way'!X102^(1/3))*SIN(('OddsRatio_working_3-way'!Y102+2*PI())/3)</f>
        <v>-0.3549488533710275</v>
      </c>
      <c r="AK102" s="11">
        <f>'OddsRatio_working_3-way'!U102/(3*'OddsRatio_working_3-way'!X102^(1/3))*SIN(('OddsRatio_working_3-way'!Y102+4*PI())/3)</f>
        <v>0.636663090476555</v>
      </c>
      <c r="AL102" s="11">
        <f>'OddsRatio_working_3-way'!Z102+'OddsRatio_working_3-way'!AF102</f>
        <v>1.1450148454240998</v>
      </c>
      <c r="AM102" s="11">
        <f>'OddsRatio_working_3-way'!AA102+'OddsRatio_working_3-way'!AG102</f>
        <v>-1.0604507945943289</v>
      </c>
      <c r="AN102" s="11">
        <f>'OddsRatio_working_3-way'!AB102+'OddsRatio_working_3-way'!AH102</f>
        <v>-8.4564050829771559E-2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1.1450148454240998</v>
      </c>
      <c r="AS102" s="11">
        <f>IF(('OddsRatio_working_3-way'!X102=0),IF(Q102&gt;0,-Q102^(1/3),(-Q102)^(1/3)),'OddsRatio_working_3-way'!AM102-'OddsRatio_working_3-way'!R102/3)</f>
        <v>-1.0604507945943289</v>
      </c>
      <c r="AT102" s="11">
        <f>IF(('OddsRatio_working_3-way'!X102=0),IF(Q102&gt;0,-Q102^(1/3),(-Q102)^(1/3)),'OddsRatio_working_3-way'!AN102-'OddsRatio_working_3-way'!R102/3)</f>
        <v>-8.4564050829771559E-2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1.72</v>
      </c>
      <c r="B103" s="4">
        <f>IF('True_Odds_Calculator_3-way'!B102="","",'True_Odds_Calculator_3-way'!B102)</f>
        <v>3.64</v>
      </c>
      <c r="C103" s="4">
        <f>IF('True_Odds_Calculator_3-way'!C102="","",'True_Odds_Calculator_3-way'!C102)</f>
        <v>5.36</v>
      </c>
      <c r="D103" s="9">
        <f t="shared" si="26"/>
        <v>0.56365998164580877</v>
      </c>
      <c r="E103" s="9">
        <f t="shared" si="27"/>
        <v>0.26052270113083886</v>
      </c>
      <c r="F103" s="9">
        <f t="shared" si="28"/>
        <v>0.17581731722335225</v>
      </c>
      <c r="G103" s="9">
        <f t="shared" si="29"/>
        <v>1.0751655661276378</v>
      </c>
      <c r="H103" s="9">
        <f t="shared" si="30"/>
        <v>1.7741192076118995</v>
      </c>
      <c r="I103" s="9">
        <f t="shared" si="31"/>
        <v>3.8384370945769644</v>
      </c>
      <c r="J103" s="9">
        <f t="shared" si="32"/>
        <v>5.6877218683165012</v>
      </c>
      <c r="K103" s="11">
        <f t="shared" si="33"/>
        <v>0.58139534883720934</v>
      </c>
      <c r="L103" s="11">
        <f t="shared" si="34"/>
        <v>0.27472527472527469</v>
      </c>
      <c r="M103" s="11">
        <f t="shared" si="35"/>
        <v>0.18656716417910446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-0.24696095296581233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0.23005023438900565</v>
      </c>
      <c r="Q103" s="11">
        <f>2*'OddsRatio_working_3-way'!K103*'OddsRatio_working_3-way'!L103*'OddsRatio_working_3-way'!M103</f>
        <v>5.9598506318395236E-2</v>
      </c>
      <c r="R103" s="11">
        <f t="shared" si="36"/>
        <v>0</v>
      </c>
      <c r="S103" s="11">
        <f t="shared" si="37"/>
        <v>-0.93152472739628722</v>
      </c>
      <c r="T103" s="11">
        <f t="shared" si="38"/>
        <v>-0.24132764958453035</v>
      </c>
      <c r="U103" s="11">
        <f>'OddsRatio_working_3-way'!S103-'OddsRatio_working_3-way'!R103^2/3</f>
        <v>-0.93152472739628722</v>
      </c>
      <c r="V103" s="11">
        <f>'OddsRatio_working_3-way'!S103*'OddsRatio_working_3-way'!R103/3-2*'OddsRatio_working_3-way'!R103^3/27-'OddsRatio_working_3-way'!T103</f>
        <v>0.24132764958453035</v>
      </c>
      <c r="W103" s="11">
        <f>'OddsRatio_working_3-way'!V103^2+4*'OddsRatio_working_3-way'!U103^3/27</f>
        <v>-6.1512032196977838E-2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0.17302533532041753</v>
      </c>
      <c r="Y103" s="11">
        <f>IF('OddsRatio_working_3-way'!W103&gt;=0,IF('OddsRatio_working_3-way'!V103+SQRT('OddsRatio_working_3-way'!W103)&gt;0,0,PI()),ACOS('OddsRatio_working_3-way'!V103/(2*'OddsRatio_working_3-way'!X103)))</f>
        <v>0.79906570503645502</v>
      </c>
      <c r="Z103" s="11">
        <f>'OddsRatio_working_3-way'!X103^(1/3)*COS('OddsRatio_working_3-way'!Y103/3)</f>
        <v>0.5375827830638189</v>
      </c>
      <c r="AA103" s="11">
        <f>'OddsRatio_working_3-way'!X103^(1/3)*COS(('OddsRatio_working_3-way'!Y103+2*PI())/3)</f>
        <v>-0.39581400906158815</v>
      </c>
      <c r="AB103" s="11">
        <f>'OddsRatio_working_3-way'!X103^(1/3)*COS(('OddsRatio_working_3-way'!Y103+4*PI())/3)</f>
        <v>-0.1417687740022309</v>
      </c>
      <c r="AC103" s="11">
        <f>'OddsRatio_working_3-way'!X103^(1/3)*SIN('OddsRatio_working_3-way'!Y103/3)</f>
        <v>0.14667308484786179</v>
      </c>
      <c r="AD103" s="11">
        <f>'OddsRatio_working_3-way'!X103^(1/3)*SIN(('OddsRatio_working_3-way'!Y103+2*PI())/3)</f>
        <v>0.39222380434647525</v>
      </c>
      <c r="AE103" s="11">
        <f>'OddsRatio_working_3-way'!X103^(1/3)*SIN(('OddsRatio_working_3-way'!Y103+4*PI())/3)</f>
        <v>-0.53889688919433687</v>
      </c>
      <c r="AF103" s="11">
        <f>-'OddsRatio_working_3-way'!U103/(3*'OddsRatio_working_3-way'!X103^(1/3))*COS(('OddsRatio_working_3-way'!Y103)/3)</f>
        <v>0.5375827830638189</v>
      </c>
      <c r="AG103" s="11">
        <f>-'OddsRatio_working_3-way'!U103/(3*'OddsRatio_working_3-way'!X103^(1/3))*COS(('OddsRatio_working_3-way'!Y103+2*PI())/3)</f>
        <v>-0.39581400906158815</v>
      </c>
      <c r="AH103" s="11">
        <f>-'OddsRatio_working_3-way'!U103/(3*'OddsRatio_working_3-way'!X103^(1/3))*COS(('OddsRatio_working_3-way'!Y103+4*PI())/3)</f>
        <v>-0.1417687740022309</v>
      </c>
      <c r="AI103" s="11">
        <f>'OddsRatio_working_3-way'!U103/(3*'OddsRatio_working_3-way'!X103^(1/3))*SIN(('OddsRatio_working_3-way'!Y103)/3)</f>
        <v>-0.14667308484786179</v>
      </c>
      <c r="AJ103" s="11">
        <f>'OddsRatio_working_3-way'!U103/(3*'OddsRatio_working_3-way'!X103^(1/3))*SIN(('OddsRatio_working_3-way'!Y103+2*PI())/3)</f>
        <v>-0.39222380434647525</v>
      </c>
      <c r="AK103" s="11">
        <f>'OddsRatio_working_3-way'!U103/(3*'OddsRatio_working_3-way'!X103^(1/3))*SIN(('OddsRatio_working_3-way'!Y103+4*PI())/3)</f>
        <v>0.53889688919433687</v>
      </c>
      <c r="AL103" s="11">
        <f>'OddsRatio_working_3-way'!Z103+'OddsRatio_working_3-way'!AF103</f>
        <v>1.0751655661276378</v>
      </c>
      <c r="AM103" s="11">
        <f>'OddsRatio_working_3-way'!AA103+'OddsRatio_working_3-way'!AG103</f>
        <v>-0.79162801812317629</v>
      </c>
      <c r="AN103" s="11">
        <f>'OddsRatio_working_3-way'!AB103+'OddsRatio_working_3-way'!AH103</f>
        <v>-0.28353754800446179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1.0751655661276378</v>
      </c>
      <c r="AS103" s="11">
        <f>IF(('OddsRatio_working_3-way'!X103=0),IF(Q103&gt;0,-Q103^(1/3),(-Q103)^(1/3)),'OddsRatio_working_3-way'!AM103-'OddsRatio_working_3-way'!R103/3)</f>
        <v>-0.79162801812317629</v>
      </c>
      <c r="AT103" s="11">
        <f>IF(('OddsRatio_working_3-way'!X103=0),IF(Q103&gt;0,-Q103^(1/3),(-Q103)^(1/3)),'OddsRatio_working_3-way'!AN103-'OddsRatio_working_3-way'!R103/3)</f>
        <v>-0.28353754800446179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2.08</v>
      </c>
      <c r="B104" s="4">
        <f>IF('True_Odds_Calculator_3-way'!B103="","",'True_Odds_Calculator_3-way'!B103)</f>
        <v>3.47</v>
      </c>
      <c r="C104" s="4">
        <f>IF('True_Odds_Calculator_3-way'!C103="","",'True_Odds_Calculator_3-way'!C103)</f>
        <v>3.7</v>
      </c>
      <c r="D104" s="9">
        <f t="shared" si="26"/>
        <v>0.46563877581126761</v>
      </c>
      <c r="E104" s="9">
        <f t="shared" si="27"/>
        <v>0.2758944117987614</v>
      </c>
      <c r="F104" s="9">
        <f t="shared" si="28"/>
        <v>0.25846681238997105</v>
      </c>
      <c r="G104" s="9">
        <f t="shared" si="29"/>
        <v>1.0625809897894043</v>
      </c>
      <c r="H104" s="9">
        <f t="shared" si="30"/>
        <v>2.1475874689725569</v>
      </c>
      <c r="I104" s="9">
        <f t="shared" si="31"/>
        <v>3.6245750447798284</v>
      </c>
      <c r="J104" s="9">
        <f t="shared" si="32"/>
        <v>3.8689686724313921</v>
      </c>
      <c r="K104" s="11">
        <f t="shared" si="33"/>
        <v>0.48076923076923073</v>
      </c>
      <c r="L104" s="11">
        <f t="shared" si="34"/>
        <v>0.28818443804034583</v>
      </c>
      <c r="M104" s="11">
        <f t="shared" si="35"/>
        <v>0.27027027027027023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-0.26970558454708327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0.23403751789918936</v>
      </c>
      <c r="Q104" s="11">
        <f>2*'OddsRatio_working_3-way'!K104*'OddsRatio_working_3-way'!L104*'OddsRatio_working_3-way'!M104</f>
        <v>7.4892005727740574E-2</v>
      </c>
      <c r="R104" s="11">
        <f t="shared" si="36"/>
        <v>0</v>
      </c>
      <c r="S104" s="11">
        <f t="shared" si="37"/>
        <v>-0.86775184241071124</v>
      </c>
      <c r="T104" s="11">
        <f t="shared" si="38"/>
        <v>-0.27768058957142755</v>
      </c>
      <c r="U104" s="11">
        <f>'OddsRatio_working_3-way'!S104-'OddsRatio_working_3-way'!R104^2/3</f>
        <v>-0.86775184241071124</v>
      </c>
      <c r="V104" s="11">
        <f>'OddsRatio_working_3-way'!S104*'OddsRatio_working_3-way'!R104/3-2*'OddsRatio_working_3-way'!R104^3/27-'OddsRatio_working_3-way'!T104</f>
        <v>0.27768058957142755</v>
      </c>
      <c r="W104" s="11">
        <f>'OddsRatio_working_3-way'!V104^2+4*'OddsRatio_working_3-way'!U104^3/27</f>
        <v>-1.9695162574387581E-2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0.15556483567882812</v>
      </c>
      <c r="Y104" s="11">
        <f>IF('OddsRatio_working_3-way'!W104&gt;=0,IF('OddsRatio_working_3-way'!V104+SQRT('OddsRatio_working_3-way'!W104)&gt;0,0,PI()),ACOS('OddsRatio_working_3-way'!V104/(2*'OddsRatio_working_3-way'!X104)))</f>
        <v>0.46795736714177272</v>
      </c>
      <c r="Z104" s="11">
        <f>'OddsRatio_working_3-way'!X104^(1/3)*COS('OddsRatio_working_3-way'!Y104/3)</f>
        <v>0.53129049489470215</v>
      </c>
      <c r="AA104" s="11">
        <f>'OddsRatio_working_3-way'!X104^(1/3)*COS(('OddsRatio_working_3-way'!Y104+2*PI())/3)</f>
        <v>-0.3380038552876401</v>
      </c>
      <c r="AB104" s="11">
        <f>'OddsRatio_working_3-way'!X104^(1/3)*COS(('OddsRatio_working_3-way'!Y104+4*PI())/3)</f>
        <v>-0.19328663960706216</v>
      </c>
      <c r="AC104" s="11">
        <f>'OddsRatio_working_3-way'!X104^(1/3)*SIN('OddsRatio_working_3-way'!Y104/3)</f>
        <v>8.3552523429554743E-2</v>
      </c>
      <c r="AD104" s="11">
        <f>'OddsRatio_working_3-way'!X104^(1/3)*SIN(('OddsRatio_working_3-way'!Y104+2*PI())/3)</f>
        <v>0.41833480365324122</v>
      </c>
      <c r="AE104" s="11">
        <f>'OddsRatio_working_3-way'!X104^(1/3)*SIN(('OddsRatio_working_3-way'!Y104+4*PI())/3)</f>
        <v>-0.50188732708279604</v>
      </c>
      <c r="AF104" s="11">
        <f>-'OddsRatio_working_3-way'!U104/(3*'OddsRatio_working_3-way'!X104^(1/3))*COS(('OddsRatio_working_3-way'!Y104)/3)</f>
        <v>0.53129049489470204</v>
      </c>
      <c r="AG104" s="11">
        <f>-'OddsRatio_working_3-way'!U104/(3*'OddsRatio_working_3-way'!X104^(1/3))*COS(('OddsRatio_working_3-way'!Y104+2*PI())/3)</f>
        <v>-0.33800385528764004</v>
      </c>
      <c r="AH104" s="11">
        <f>-'OddsRatio_working_3-way'!U104/(3*'OddsRatio_working_3-way'!X104^(1/3))*COS(('OddsRatio_working_3-way'!Y104+4*PI())/3)</f>
        <v>-0.19328663960706211</v>
      </c>
      <c r="AI104" s="11">
        <f>'OddsRatio_working_3-way'!U104/(3*'OddsRatio_working_3-way'!X104^(1/3))*SIN(('OddsRatio_working_3-way'!Y104)/3)</f>
        <v>-8.3552523429554729E-2</v>
      </c>
      <c r="AJ104" s="11">
        <f>'OddsRatio_working_3-way'!U104/(3*'OddsRatio_working_3-way'!X104^(1/3))*SIN(('OddsRatio_working_3-way'!Y104+2*PI())/3)</f>
        <v>-0.41833480365324111</v>
      </c>
      <c r="AK104" s="11">
        <f>'OddsRatio_working_3-way'!U104/(3*'OddsRatio_working_3-way'!X104^(1/3))*SIN(('OddsRatio_working_3-way'!Y104+4*PI())/3)</f>
        <v>0.50188732708279593</v>
      </c>
      <c r="AL104" s="11">
        <f>'OddsRatio_working_3-way'!Z104+'OddsRatio_working_3-way'!AF104</f>
        <v>1.0625809897894043</v>
      </c>
      <c r="AM104" s="11">
        <f>'OddsRatio_working_3-way'!AA104+'OddsRatio_working_3-way'!AG104</f>
        <v>-0.6760077105752802</v>
      </c>
      <c r="AN104" s="11">
        <f>'OddsRatio_working_3-way'!AB104+'OddsRatio_working_3-way'!AH104</f>
        <v>-0.38657327921412427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1.0625809897894043</v>
      </c>
      <c r="AS104" s="11">
        <f>IF(('OddsRatio_working_3-way'!X104=0),IF(Q104&gt;0,-Q104^(1/3),(-Q104)^(1/3)),'OddsRatio_working_3-way'!AM104-'OddsRatio_working_3-way'!R104/3)</f>
        <v>-0.6760077105752802</v>
      </c>
      <c r="AT104" s="11">
        <f>IF(('OddsRatio_working_3-way'!X104=0),IF(Q104&gt;0,-Q104^(1/3),(-Q104)^(1/3)),'OddsRatio_working_3-way'!AN104-'OddsRatio_working_3-way'!R104/3)</f>
        <v>-0.38657327921412427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2.1800000000000002</v>
      </c>
      <c r="B105" s="4">
        <f>IF('True_Odds_Calculator_3-way'!B104="","",'True_Odds_Calculator_3-way'!B104)</f>
        <v>3.07</v>
      </c>
      <c r="C105" s="4">
        <f>IF('True_Odds_Calculator_3-way'!C104="","",'True_Odds_Calculator_3-way'!C104)</f>
        <v>3.67</v>
      </c>
      <c r="D105" s="9">
        <f t="shared" si="26"/>
        <v>0.43731648595248462</v>
      </c>
      <c r="E105" s="9">
        <f t="shared" si="27"/>
        <v>0.3070187036524557</v>
      </c>
      <c r="F105" s="9">
        <f t="shared" si="28"/>
        <v>0.25566481039505939</v>
      </c>
      <c r="G105" s="9">
        <f t="shared" si="29"/>
        <v>1.0904012333193824</v>
      </c>
      <c r="H105" s="9">
        <f t="shared" si="30"/>
        <v>2.2866734553168713</v>
      </c>
      <c r="I105" s="9">
        <f t="shared" si="31"/>
        <v>3.2571305529711219</v>
      </c>
      <c r="J105" s="9">
        <f t="shared" si="32"/>
        <v>3.9113712929627509</v>
      </c>
      <c r="K105" s="11">
        <f t="shared" si="33"/>
        <v>0.4587155963302752</v>
      </c>
      <c r="L105" s="11">
        <f t="shared" si="34"/>
        <v>0.32573289902280134</v>
      </c>
      <c r="M105" s="11">
        <f t="shared" si="35"/>
        <v>0.27247956403269757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-0.26552332679283563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0.24102426845673874</v>
      </c>
      <c r="Q105" s="11">
        <f>2*'OddsRatio_working_3-way'!K105*'OddsRatio_working_3-way'!L105*'OddsRatio_working_3-way'!M105</f>
        <v>8.1427117721871195E-2</v>
      </c>
      <c r="R105" s="11">
        <f t="shared" si="36"/>
        <v>0</v>
      </c>
      <c r="S105" s="11">
        <f t="shared" si="37"/>
        <v>-0.9077329339308432</v>
      </c>
      <c r="T105" s="11">
        <f t="shared" si="38"/>
        <v>-0.30666653173339292</v>
      </c>
      <c r="U105" s="11">
        <f>'OddsRatio_working_3-way'!S105-'OddsRatio_working_3-way'!R105^2/3</f>
        <v>-0.9077329339308432</v>
      </c>
      <c r="V105" s="11">
        <f>'OddsRatio_working_3-way'!S105*'OddsRatio_working_3-way'!R105/3-2*'OddsRatio_working_3-way'!R105^3/27-'OddsRatio_working_3-way'!T105</f>
        <v>0.30666653173339292</v>
      </c>
      <c r="W105" s="11">
        <f>'OddsRatio_working_3-way'!V105^2+4*'OddsRatio_working_3-way'!U105^3/27</f>
        <v>-1.6763482342668362E-2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0.16643906094127697</v>
      </c>
      <c r="Y105" s="11">
        <f>IF('OddsRatio_working_3-way'!W105&gt;=0,IF('OddsRatio_working_3-way'!V105+SQRT('OddsRatio_working_3-way'!W105)&gt;0,0,PI()),ACOS('OddsRatio_working_3-way'!V105/(2*'OddsRatio_working_3-way'!X105)))</f>
        <v>0.39949457951965539</v>
      </c>
      <c r="Z105" s="11">
        <f>'OddsRatio_working_3-way'!X105^(1/3)*COS('OddsRatio_working_3-way'!Y105/3)</f>
        <v>0.54520061665969122</v>
      </c>
      <c r="AA105" s="11">
        <f>'OddsRatio_working_3-way'!X105^(1/3)*COS(('OddsRatio_working_3-way'!Y105+2*PI())/3)</f>
        <v>-0.33584941249844358</v>
      </c>
      <c r="AB105" s="11">
        <f>'OddsRatio_working_3-way'!X105^(1/3)*COS(('OddsRatio_working_3-way'!Y105+4*PI())/3)</f>
        <v>-0.20935120416124778</v>
      </c>
      <c r="AC105" s="11">
        <f>'OddsRatio_working_3-way'!X105^(1/3)*SIN('OddsRatio_working_3-way'!Y105/3)</f>
        <v>7.303377463548541E-2</v>
      </c>
      <c r="AD105" s="11">
        <f>'OddsRatio_working_3-way'!X105^(1/3)*SIN(('OddsRatio_working_3-way'!Y105+2*PI())/3)</f>
        <v>0.43564069686849127</v>
      </c>
      <c r="AE105" s="11">
        <f>'OddsRatio_working_3-way'!X105^(1/3)*SIN(('OddsRatio_working_3-way'!Y105+4*PI())/3)</f>
        <v>-0.5086744715039766</v>
      </c>
      <c r="AF105" s="11">
        <f>-'OddsRatio_working_3-way'!U105/(3*'OddsRatio_working_3-way'!X105^(1/3))*COS(('OddsRatio_working_3-way'!Y105)/3)</f>
        <v>0.54520061665969111</v>
      </c>
      <c r="AG105" s="11">
        <f>-'OddsRatio_working_3-way'!U105/(3*'OddsRatio_working_3-way'!X105^(1/3))*COS(('OddsRatio_working_3-way'!Y105+2*PI())/3)</f>
        <v>-0.33584941249844347</v>
      </c>
      <c r="AH105" s="11">
        <f>-'OddsRatio_working_3-way'!U105/(3*'OddsRatio_working_3-way'!X105^(1/3))*COS(('OddsRatio_working_3-way'!Y105+4*PI())/3)</f>
        <v>-0.20935120416124772</v>
      </c>
      <c r="AI105" s="11">
        <f>'OddsRatio_working_3-way'!U105/(3*'OddsRatio_working_3-way'!X105^(1/3))*SIN(('OddsRatio_working_3-way'!Y105)/3)</f>
        <v>-7.3033774635485396E-2</v>
      </c>
      <c r="AJ105" s="11">
        <f>'OddsRatio_working_3-way'!U105/(3*'OddsRatio_working_3-way'!X105^(1/3))*SIN(('OddsRatio_working_3-way'!Y105+2*PI())/3)</f>
        <v>-0.43564069686849122</v>
      </c>
      <c r="AK105" s="11">
        <f>'OddsRatio_working_3-way'!U105/(3*'OddsRatio_working_3-way'!X105^(1/3))*SIN(('OddsRatio_working_3-way'!Y105+4*PI())/3)</f>
        <v>0.5086744715039766</v>
      </c>
      <c r="AL105" s="11">
        <f>'OddsRatio_working_3-way'!Z105+'OddsRatio_working_3-way'!AF105</f>
        <v>1.0904012333193824</v>
      </c>
      <c r="AM105" s="11">
        <f>'OddsRatio_working_3-way'!AA105+'OddsRatio_working_3-way'!AG105</f>
        <v>-0.67169882499688705</v>
      </c>
      <c r="AN105" s="11">
        <f>'OddsRatio_working_3-way'!AB105+'OddsRatio_working_3-way'!AH105</f>
        <v>-0.4187024083224955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1.0904012333193824</v>
      </c>
      <c r="AS105" s="11">
        <f>IF(('OddsRatio_working_3-way'!X105=0),IF(Q105&gt;0,-Q105^(1/3),(-Q105)^(1/3)),'OddsRatio_working_3-way'!AM105-'OddsRatio_working_3-way'!R105/3)</f>
        <v>-0.67169882499688705</v>
      </c>
      <c r="AT105" s="11">
        <f>IF(('OddsRatio_working_3-way'!X105=0),IF(Q105&gt;0,-Q105^(1/3),(-Q105)^(1/3)),'OddsRatio_working_3-way'!AN105-'OddsRatio_working_3-way'!R105/3)</f>
        <v>-0.4187024083224955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2.19</v>
      </c>
      <c r="B106" s="4">
        <f>IF('True_Odds_Calculator_3-way'!B105="","",'True_Odds_Calculator_3-way'!B105)</f>
        <v>3.25</v>
      </c>
      <c r="C106" s="4">
        <f>IF('True_Odds_Calculator_3-way'!C105="","",'True_Odds_Calculator_3-way'!C105)</f>
        <v>3.44</v>
      </c>
      <c r="D106" s="9">
        <f t="shared" si="26"/>
        <v>0.43600032676926459</v>
      </c>
      <c r="E106" s="9">
        <f t="shared" si="27"/>
        <v>0.29020521376374719</v>
      </c>
      <c r="F106" s="9">
        <f t="shared" si="28"/>
        <v>0.27379445946698816</v>
      </c>
      <c r="G106" s="9">
        <f t="shared" si="29"/>
        <v>1.0870388762041696</v>
      </c>
      <c r="H106" s="9">
        <f t="shared" si="30"/>
        <v>2.2935762626829619</v>
      </c>
      <c r="I106" s="9">
        <f t="shared" si="31"/>
        <v>3.4458374714593818</v>
      </c>
      <c r="J106" s="9">
        <f t="shared" si="32"/>
        <v>3.6523748579381738</v>
      </c>
      <c r="K106" s="11">
        <f t="shared" si="33"/>
        <v>0.45662100456621008</v>
      </c>
      <c r="L106" s="11">
        <f t="shared" si="34"/>
        <v>0.30769230769230771</v>
      </c>
      <c r="M106" s="11">
        <f t="shared" si="35"/>
        <v>0.29069767441860467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-0.26682922047687896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0.24015487538902641</v>
      </c>
      <c r="Q106" s="11">
        <f>2*'OddsRatio_working_3-way'!K106*'OddsRatio_working_3-way'!L106*'OddsRatio_working_3-way'!M106</f>
        <v>8.1685331764974972E-2</v>
      </c>
      <c r="R106" s="11">
        <f t="shared" si="36"/>
        <v>0</v>
      </c>
      <c r="S106" s="11">
        <f t="shared" si="37"/>
        <v>-0.90003214400514309</v>
      </c>
      <c r="T106" s="11">
        <f t="shared" si="38"/>
        <v>-0.30613338231467452</v>
      </c>
      <c r="U106" s="11">
        <f>'OddsRatio_working_3-way'!S106-'OddsRatio_working_3-way'!R106^2/3</f>
        <v>-0.90003214400514309</v>
      </c>
      <c r="V106" s="11">
        <f>'OddsRatio_working_3-way'!S106*'OddsRatio_working_3-way'!R106/3-2*'OddsRatio_working_3-way'!R106^3/27-'OddsRatio_working_3-way'!T106</f>
        <v>0.30613338231467452</v>
      </c>
      <c r="W106" s="11">
        <f>'OddsRatio_working_3-way'!V106^2+4*'OddsRatio_working_3-way'!U106^3/27</f>
        <v>-1.4293924487728579E-2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0.16432557032850309</v>
      </c>
      <c r="Y106" s="11">
        <f>IF('OddsRatio_working_3-way'!W106&gt;=0,IF('OddsRatio_working_3-way'!V106+SQRT('OddsRatio_working_3-way'!W106)&gt;0,0,PI()),ACOS('OddsRatio_working_3-way'!V106/(2*'OddsRatio_working_3-way'!X106)))</f>
        <v>0.37232433073975035</v>
      </c>
      <c r="Z106" s="11">
        <f>'OddsRatio_working_3-way'!X106^(1/3)*COS('OddsRatio_working_3-way'!Y106/3)</f>
        <v>0.54351943810208481</v>
      </c>
      <c r="AA106" s="11">
        <f>'OddsRatio_working_3-way'!X106^(1/3)*COS(('OddsRatio_working_3-way'!Y106+2*PI())/3)</f>
        <v>-0.33047940318831687</v>
      </c>
      <c r="AB106" s="11">
        <f>'OddsRatio_working_3-way'!X106^(1/3)*COS(('OddsRatio_working_3-way'!Y106+4*PI())/3)</f>
        <v>-0.21304003491376786</v>
      </c>
      <c r="AC106" s="11">
        <f>'OddsRatio_working_3-way'!X106^(1/3)*SIN('OddsRatio_working_3-way'!Y106/3)</f>
        <v>6.7803650886770483E-2</v>
      </c>
      <c r="AD106" s="11">
        <f>'OddsRatio_working_3-way'!X106^(1/3)*SIN(('OddsRatio_working_3-way'!Y106+2*PI())/3)</f>
        <v>0.43679981540366403</v>
      </c>
      <c r="AE106" s="11">
        <f>'OddsRatio_working_3-way'!X106^(1/3)*SIN(('OddsRatio_working_3-way'!Y106+4*PI())/3)</f>
        <v>-0.5046034662904344</v>
      </c>
      <c r="AF106" s="11">
        <f>-'OddsRatio_working_3-way'!U106/(3*'OddsRatio_working_3-way'!X106^(1/3))*COS(('OddsRatio_working_3-way'!Y106)/3)</f>
        <v>0.54351943810208481</v>
      </c>
      <c r="AG106" s="11">
        <f>-'OddsRatio_working_3-way'!U106/(3*'OddsRatio_working_3-way'!X106^(1/3))*COS(('OddsRatio_working_3-way'!Y106+2*PI())/3)</f>
        <v>-0.33047940318831687</v>
      </c>
      <c r="AH106" s="11">
        <f>-'OddsRatio_working_3-way'!U106/(3*'OddsRatio_working_3-way'!X106^(1/3))*COS(('OddsRatio_working_3-way'!Y106+4*PI())/3)</f>
        <v>-0.21304003491376786</v>
      </c>
      <c r="AI106" s="11">
        <f>'OddsRatio_working_3-way'!U106/(3*'OddsRatio_working_3-way'!X106^(1/3))*SIN(('OddsRatio_working_3-way'!Y106)/3)</f>
        <v>-6.7803650886770483E-2</v>
      </c>
      <c r="AJ106" s="11">
        <f>'OddsRatio_working_3-way'!U106/(3*'OddsRatio_working_3-way'!X106^(1/3))*SIN(('OddsRatio_working_3-way'!Y106+2*PI())/3)</f>
        <v>-0.43679981540366403</v>
      </c>
      <c r="AK106" s="11">
        <f>'OddsRatio_working_3-way'!U106/(3*'OddsRatio_working_3-way'!X106^(1/3))*SIN(('OddsRatio_working_3-way'!Y106+4*PI())/3)</f>
        <v>0.5046034662904344</v>
      </c>
      <c r="AL106" s="11">
        <f>'OddsRatio_working_3-way'!Z106+'OddsRatio_working_3-way'!AF106</f>
        <v>1.0870388762041696</v>
      </c>
      <c r="AM106" s="11">
        <f>'OddsRatio_working_3-way'!AA106+'OddsRatio_working_3-way'!AG106</f>
        <v>-0.66095880637663373</v>
      </c>
      <c r="AN106" s="11">
        <f>'OddsRatio_working_3-way'!AB106+'OddsRatio_working_3-way'!AH106</f>
        <v>-0.42608006982753571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1.0870388762041696</v>
      </c>
      <c r="AS106" s="11">
        <f>IF(('OddsRatio_working_3-way'!X106=0),IF(Q106&gt;0,-Q106^(1/3),(-Q106)^(1/3)),'OddsRatio_working_3-way'!AM106-'OddsRatio_working_3-way'!R106/3)</f>
        <v>-0.66095880637663373</v>
      </c>
      <c r="AT106" s="11">
        <f>IF(('OddsRatio_working_3-way'!X106=0),IF(Q106&gt;0,-Q106^(1/3),(-Q106)^(1/3)),'OddsRatio_working_3-way'!AN106-'OddsRatio_working_3-way'!R106/3)</f>
        <v>-0.42608006982753571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3.86</v>
      </c>
      <c r="B107" s="4">
        <f>IF('True_Odds_Calculator_3-way'!B106="","",'True_Odds_Calculator_3-way'!B106)</f>
        <v>3.58</v>
      </c>
      <c r="C107" s="4">
        <f>IF('True_Odds_Calculator_3-way'!C106="","",'True_Odds_Calculator_3-way'!C106)</f>
        <v>2.06</v>
      </c>
      <c r="D107" s="9">
        <f t="shared" si="26"/>
        <v>0.25197772670048552</v>
      </c>
      <c r="E107" s="9">
        <f t="shared" si="27"/>
        <v>0.27188895705260679</v>
      </c>
      <c r="F107" s="9">
        <f t="shared" si="28"/>
        <v>0.47613331624690763</v>
      </c>
      <c r="G107" s="9">
        <f t="shared" si="29"/>
        <v>1.037973684540431</v>
      </c>
      <c r="H107" s="9">
        <f t="shared" si="30"/>
        <v>3.9686047377856322</v>
      </c>
      <c r="I107" s="9">
        <f t="shared" si="31"/>
        <v>3.677972106114312</v>
      </c>
      <c r="J107" s="9">
        <f t="shared" si="32"/>
        <v>2.1002521056128569</v>
      </c>
      <c r="K107" s="11">
        <f t="shared" si="33"/>
        <v>0.2590673575129534</v>
      </c>
      <c r="L107" s="11">
        <f t="shared" si="34"/>
        <v>0.27932960893854747</v>
      </c>
      <c r="M107" s="11">
        <f t="shared" si="35"/>
        <v>0.4854368932038835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-0.27476034477864819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0.22833674456720141</v>
      </c>
      <c r="Q107" s="11">
        <f>2*'OddsRatio_working_3-way'!K107*'OddsRatio_working_3-way'!L107*'OddsRatio_working_3-way'!M107</f>
        <v>7.0257459866831212E-2</v>
      </c>
      <c r="R107" s="11">
        <f t="shared" si="36"/>
        <v>0</v>
      </c>
      <c r="S107" s="11">
        <f t="shared" si="37"/>
        <v>-0.83103966386107697</v>
      </c>
      <c r="T107" s="11">
        <f t="shared" si="38"/>
        <v>-0.25570451195725447</v>
      </c>
      <c r="U107" s="11">
        <f>'OddsRatio_working_3-way'!S107-'OddsRatio_working_3-way'!R107^2/3</f>
        <v>-0.83103966386107697</v>
      </c>
      <c r="V107" s="11">
        <f>'OddsRatio_working_3-way'!S107*'OddsRatio_working_3-way'!R107/3-2*'OddsRatio_working_3-way'!R107^3/27-'OddsRatio_working_3-way'!T107</f>
        <v>0.25570451195725447</v>
      </c>
      <c r="W107" s="11">
        <f>'OddsRatio_working_3-way'!V107^2+4*'OddsRatio_working_3-way'!U107^3/27</f>
        <v>-1.9643108619341126E-2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0.14579772465186042</v>
      </c>
      <c r="Y107" s="11">
        <f>IF('OddsRatio_working_3-way'!W107&gt;=0,IF('OddsRatio_working_3-way'!V107+SQRT('OddsRatio_working_3-way'!W107)&gt;0,0,PI()),ACOS('OddsRatio_working_3-way'!V107/(2*'OddsRatio_working_3-way'!X107)))</f>
        <v>0.50139001915870796</v>
      </c>
      <c r="Z107" s="11">
        <f>'OddsRatio_working_3-way'!X107^(1/3)*COS('OddsRatio_working_3-way'!Y107/3)</f>
        <v>0.51898684227021552</v>
      </c>
      <c r="AA107" s="11">
        <f>'OddsRatio_working_3-way'!X107^(1/3)*COS(('OddsRatio_working_3-way'!Y107+2*PI())/3)</f>
        <v>-0.33531827938134579</v>
      </c>
      <c r="AB107" s="11">
        <f>'OddsRatio_working_3-way'!X107^(1/3)*COS(('OddsRatio_working_3-way'!Y107+4*PI())/3)</f>
        <v>-0.18366856288887007</v>
      </c>
      <c r="AC107" s="11">
        <f>'OddsRatio_working_3-way'!X107^(1/3)*SIN('OddsRatio_working_3-way'!Y107/3)</f>
        <v>8.7555004639461489E-2</v>
      </c>
      <c r="AD107" s="11">
        <f>'OddsRatio_working_3-way'!X107^(1/3)*SIN(('OddsRatio_working_3-way'!Y107+2*PI())/3)</f>
        <v>0.40567828731614347</v>
      </c>
      <c r="AE107" s="11">
        <f>'OddsRatio_working_3-way'!X107^(1/3)*SIN(('OddsRatio_working_3-way'!Y107+4*PI())/3)</f>
        <v>-0.49323329195560478</v>
      </c>
      <c r="AF107" s="11">
        <f>-'OddsRatio_working_3-way'!U107/(3*'OddsRatio_working_3-way'!X107^(1/3))*COS(('OddsRatio_working_3-way'!Y107)/3)</f>
        <v>0.51898684227021541</v>
      </c>
      <c r="AG107" s="11">
        <f>-'OddsRatio_working_3-way'!U107/(3*'OddsRatio_working_3-way'!X107^(1/3))*COS(('OddsRatio_working_3-way'!Y107+2*PI())/3)</f>
        <v>-0.33531827938134567</v>
      </c>
      <c r="AH107" s="11">
        <f>-'OddsRatio_working_3-way'!U107/(3*'OddsRatio_working_3-way'!X107^(1/3))*COS(('OddsRatio_working_3-way'!Y107+4*PI())/3)</f>
        <v>-0.18366856288887004</v>
      </c>
      <c r="AI107" s="11">
        <f>'OddsRatio_working_3-way'!U107/(3*'OddsRatio_working_3-way'!X107^(1/3))*SIN(('OddsRatio_working_3-way'!Y107)/3)</f>
        <v>-8.7555004639461476E-2</v>
      </c>
      <c r="AJ107" s="11">
        <f>'OddsRatio_working_3-way'!U107/(3*'OddsRatio_working_3-way'!X107^(1/3))*SIN(('OddsRatio_working_3-way'!Y107+2*PI())/3)</f>
        <v>-0.40567828731614336</v>
      </c>
      <c r="AK107" s="11">
        <f>'OddsRatio_working_3-way'!U107/(3*'OddsRatio_working_3-way'!X107^(1/3))*SIN(('OddsRatio_working_3-way'!Y107+4*PI())/3)</f>
        <v>0.49323329195560467</v>
      </c>
      <c r="AL107" s="11">
        <f>'OddsRatio_working_3-way'!Z107+'OddsRatio_working_3-way'!AF107</f>
        <v>1.037973684540431</v>
      </c>
      <c r="AM107" s="11">
        <f>'OddsRatio_working_3-way'!AA107+'OddsRatio_working_3-way'!AG107</f>
        <v>-0.67063655876269146</v>
      </c>
      <c r="AN107" s="11">
        <f>'OddsRatio_working_3-way'!AB107+'OddsRatio_working_3-way'!AH107</f>
        <v>-0.36733712577774014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1.037973684540431</v>
      </c>
      <c r="AS107" s="11">
        <f>IF(('OddsRatio_working_3-way'!X107=0),IF(Q107&gt;0,-Q107^(1/3),(-Q107)^(1/3)),'OddsRatio_working_3-way'!AM107-'OddsRatio_working_3-way'!R107/3)</f>
        <v>-0.67063655876269146</v>
      </c>
      <c r="AT107" s="11">
        <f>IF(('OddsRatio_working_3-way'!X107=0),IF(Q107&gt;0,-Q107^(1/3),(-Q107)^(1/3)),'OddsRatio_working_3-way'!AN107-'OddsRatio_working_3-way'!R107/3)</f>
        <v>-0.36733712577774014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1.58</v>
      </c>
      <c r="B108" s="4">
        <f>IF('True_Odds_Calculator_3-way'!B107="","",'True_Odds_Calculator_3-way'!B107)</f>
        <v>4.0999999999999996</v>
      </c>
      <c r="C108" s="4">
        <f>IF('True_Odds_Calculator_3-way'!C107="","",'True_Odds_Calculator_3-way'!C107)</f>
        <v>6.23</v>
      </c>
      <c r="D108" s="9">
        <f t="shared" si="26"/>
        <v>0.61692373486944241</v>
      </c>
      <c r="E108" s="9">
        <f t="shared" si="27"/>
        <v>0.23154318411875602</v>
      </c>
      <c r="F108" s="9">
        <f t="shared" si="28"/>
        <v>0.15153308101180177</v>
      </c>
      <c r="G108" s="9">
        <f t="shared" si="29"/>
        <v>1.070596383085165</v>
      </c>
      <c r="H108" s="9">
        <f t="shared" si="30"/>
        <v>1.6209459021893959</v>
      </c>
      <c r="I108" s="9">
        <f t="shared" si="31"/>
        <v>4.3188487875640114</v>
      </c>
      <c r="J108" s="9">
        <f t="shared" si="32"/>
        <v>6.599219083535413</v>
      </c>
      <c r="K108" s="11">
        <f t="shared" si="33"/>
        <v>0.63291139240506322</v>
      </c>
      <c r="L108" s="11">
        <f t="shared" si="34"/>
        <v>0.24390243902439027</v>
      </c>
      <c r="M108" s="11">
        <f t="shared" si="35"/>
        <v>0.16051364365971107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-0.23300346846246367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0.22077440027910242</v>
      </c>
      <c r="Q108" s="11">
        <f>2*'OddsRatio_working_3-way'!K108*'OddsRatio_working_3-way'!L108*'OddsRatio_working_3-way'!M108</f>
        <v>4.9556543272525802E-2</v>
      </c>
      <c r="R108" s="11">
        <f t="shared" si="36"/>
        <v>0</v>
      </c>
      <c r="S108" s="11">
        <f t="shared" si="37"/>
        <v>-0.94751551011640267</v>
      </c>
      <c r="T108" s="11">
        <f t="shared" si="38"/>
        <v>-0.21268586085665608</v>
      </c>
      <c r="U108" s="11">
        <f>'OddsRatio_working_3-way'!S108-'OddsRatio_working_3-way'!R108^2/3</f>
        <v>-0.94751551011640267</v>
      </c>
      <c r="V108" s="11">
        <f>'OddsRatio_working_3-way'!S108*'OddsRatio_working_3-way'!R108/3-2*'OddsRatio_working_3-way'!R108^3/27-'OddsRatio_working_3-way'!T108</f>
        <v>0.21268586085665608</v>
      </c>
      <c r="W108" s="11">
        <f>'OddsRatio_working_3-way'!V108^2+4*'OddsRatio_working_3-way'!U108^3/27</f>
        <v>-8.0789290587310866E-2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0.17749969436286908</v>
      </c>
      <c r="Y108" s="11">
        <f>IF('OddsRatio_working_3-way'!W108&gt;=0,IF('OddsRatio_working_3-way'!V108+SQRT('OddsRatio_working_3-way'!W108)&gt;0,0,PI()),ACOS('OddsRatio_working_3-way'!V108/(2*'OddsRatio_working_3-way'!X108)))</f>
        <v>0.92839959507996161</v>
      </c>
      <c r="Z108" s="11">
        <f>'OddsRatio_working_3-way'!X108^(1/3)*COS('OddsRatio_working_3-way'!Y108/3)</f>
        <v>0.53529819154258262</v>
      </c>
      <c r="AA108" s="11">
        <f>'OddsRatio_working_3-way'!X108^(1/3)*COS(('OddsRatio_working_3-way'!Y108+2*PI())/3)</f>
        <v>-0.41587447189674109</v>
      </c>
      <c r="AB108" s="11">
        <f>'OddsRatio_working_3-way'!X108^(1/3)*COS(('OddsRatio_working_3-way'!Y108+4*PI())/3)</f>
        <v>-0.11942371964584174</v>
      </c>
      <c r="AC108" s="11">
        <f>'OddsRatio_working_3-way'!X108^(1/3)*SIN('OddsRatio_working_3-way'!Y108/3)</f>
        <v>0.17115592161352378</v>
      </c>
      <c r="AD108" s="11">
        <f>'OddsRatio_working_3-way'!X108^(1/3)*SIN(('OddsRatio_working_3-way'!Y108+2*PI())/3)</f>
        <v>0.37800387166898303</v>
      </c>
      <c r="AE108" s="11">
        <f>'OddsRatio_working_3-way'!X108^(1/3)*SIN(('OddsRatio_working_3-way'!Y108+4*PI())/3)</f>
        <v>-0.54915979328250686</v>
      </c>
      <c r="AF108" s="11">
        <f>-'OddsRatio_working_3-way'!U108/(3*'OddsRatio_working_3-way'!X108^(1/3))*COS(('OddsRatio_working_3-way'!Y108)/3)</f>
        <v>0.53529819154258251</v>
      </c>
      <c r="AG108" s="11">
        <f>-'OddsRatio_working_3-way'!U108/(3*'OddsRatio_working_3-way'!X108^(1/3))*COS(('OddsRatio_working_3-way'!Y108+2*PI())/3)</f>
        <v>-0.41587447189674098</v>
      </c>
      <c r="AH108" s="11">
        <f>-'OddsRatio_working_3-way'!U108/(3*'OddsRatio_working_3-way'!X108^(1/3))*COS(('OddsRatio_working_3-way'!Y108+4*PI())/3)</f>
        <v>-0.11942371964584172</v>
      </c>
      <c r="AI108" s="11">
        <f>'OddsRatio_working_3-way'!U108/(3*'OddsRatio_working_3-way'!X108^(1/3))*SIN(('OddsRatio_working_3-way'!Y108)/3)</f>
        <v>-0.17115592161352375</v>
      </c>
      <c r="AJ108" s="11">
        <f>'OddsRatio_working_3-way'!U108/(3*'OddsRatio_working_3-way'!X108^(1/3))*SIN(('OddsRatio_working_3-way'!Y108+2*PI())/3)</f>
        <v>-0.37800387166898297</v>
      </c>
      <c r="AK108" s="11">
        <f>'OddsRatio_working_3-way'!U108/(3*'OddsRatio_working_3-way'!X108^(1/3))*SIN(('OddsRatio_working_3-way'!Y108+4*PI())/3)</f>
        <v>0.54915979328250675</v>
      </c>
      <c r="AL108" s="11">
        <f>'OddsRatio_working_3-way'!Z108+'OddsRatio_working_3-way'!AF108</f>
        <v>1.070596383085165</v>
      </c>
      <c r="AM108" s="11">
        <f>'OddsRatio_working_3-way'!AA108+'OddsRatio_working_3-way'!AG108</f>
        <v>-0.83174894379348208</v>
      </c>
      <c r="AN108" s="11">
        <f>'OddsRatio_working_3-way'!AB108+'OddsRatio_working_3-way'!AH108</f>
        <v>-0.23884743929168345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1.070596383085165</v>
      </c>
      <c r="AS108" s="11">
        <f>IF(('OddsRatio_working_3-way'!X108=0),IF(Q108&gt;0,-Q108^(1/3),(-Q108)^(1/3)),'OddsRatio_working_3-way'!AM108-'OddsRatio_working_3-way'!R108/3)</f>
        <v>-0.83174894379348208</v>
      </c>
      <c r="AT108" s="11">
        <f>IF(('OddsRatio_working_3-way'!X108=0),IF(Q108&gt;0,-Q108^(1/3),(-Q108)^(1/3)),'OddsRatio_working_3-way'!AN108-'OddsRatio_working_3-way'!R108/3)</f>
        <v>-0.23884743929168345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2.61</v>
      </c>
      <c r="B109" s="4">
        <f>IF('True_Odds_Calculator_3-way'!B108="","",'True_Odds_Calculator_3-way'!B108)</f>
        <v>3.18</v>
      </c>
      <c r="C109" s="4">
        <f>IF('True_Odds_Calculator_3-way'!C108="","",'True_Odds_Calculator_3-way'!C108)</f>
        <v>2.99</v>
      </c>
      <c r="D109" s="9">
        <f t="shared" si="26"/>
        <v>0.37188952366766376</v>
      </c>
      <c r="E109" s="9">
        <f t="shared" si="27"/>
        <v>0.30423533758130689</v>
      </c>
      <c r="F109" s="9">
        <f t="shared" si="28"/>
        <v>0.32387513875102902</v>
      </c>
      <c r="G109" s="9">
        <f t="shared" si="29"/>
        <v>1.0490500694766545</v>
      </c>
      <c r="H109" s="9">
        <f t="shared" si="30"/>
        <v>2.6889706118574139</v>
      </c>
      <c r="I109" s="9">
        <f t="shared" si="31"/>
        <v>3.2869291514591068</v>
      </c>
      <c r="J109" s="9">
        <f t="shared" si="32"/>
        <v>3.0876096382585425</v>
      </c>
      <c r="K109" s="11">
        <f t="shared" si="33"/>
        <v>0.38314176245210729</v>
      </c>
      <c r="L109" s="11">
        <f t="shared" si="34"/>
        <v>0.31446540880503143</v>
      </c>
      <c r="M109" s="11">
        <f t="shared" si="35"/>
        <v>0.33444816053511706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-0.28144700428369895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0.23291047590218761</v>
      </c>
      <c r="Q109" s="11">
        <f>2*'OddsRatio_working_3-way'!K109*'OddsRatio_working_3-way'!L109*'OddsRatio_working_3-way'!M109</f>
        <v>8.0591860173767335E-2</v>
      </c>
      <c r="R109" s="11">
        <f t="shared" si="36"/>
        <v>0</v>
      </c>
      <c r="S109" s="11">
        <f t="shared" si="37"/>
        <v>-0.82754647360685185</v>
      </c>
      <c r="T109" s="11">
        <f t="shared" si="38"/>
        <v>-0.28634826076361658</v>
      </c>
      <c r="U109" s="11">
        <f>'OddsRatio_working_3-way'!S109-'OddsRatio_working_3-way'!R109^2/3</f>
        <v>-0.82754647360685185</v>
      </c>
      <c r="V109" s="11">
        <f>'OddsRatio_working_3-way'!S109*'OddsRatio_working_3-way'!R109/3-2*'OddsRatio_working_3-way'!R109^3/27-'OddsRatio_working_3-way'!T109</f>
        <v>0.28634826076361658</v>
      </c>
      <c r="W109" s="11">
        <f>'OddsRatio_working_3-way'!V109^2+4*'OddsRatio_working_3-way'!U109^3/27</f>
        <v>-1.9648619302518044E-3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0.14487942260083034</v>
      </c>
      <c r="Y109" s="11">
        <f>IF('OddsRatio_working_3-way'!W109&gt;=0,IF('OddsRatio_working_3-way'!V109+SQRT('OddsRatio_working_3-way'!W109)&gt;0,0,PI()),ACOS('OddsRatio_working_3-way'!V109/(2*'OddsRatio_working_3-way'!X109)))</f>
        <v>0.15358116509128905</v>
      </c>
      <c r="Z109" s="11">
        <f>'OddsRatio_working_3-way'!X109^(1/3)*COS('OddsRatio_working_3-way'!Y109/3)</f>
        <v>0.52452503473832723</v>
      </c>
      <c r="AA109" s="11">
        <f>'OddsRatio_working_3-way'!X109^(1/3)*COS(('OddsRatio_working_3-way'!Y109+2*PI())/3)</f>
        <v>-0.2855377048287836</v>
      </c>
      <c r="AB109" s="11">
        <f>'OddsRatio_working_3-way'!X109^(1/3)*COS(('OddsRatio_working_3-way'!Y109+4*PI())/3)</f>
        <v>-0.23898732990954377</v>
      </c>
      <c r="AC109" s="11">
        <f>'OddsRatio_working_3-way'!X109^(1/3)*SIN('OddsRatio_working_3-way'!Y109/3)</f>
        <v>2.6875871490501312E-2</v>
      </c>
      <c r="AD109" s="11">
        <f>'OddsRatio_working_3-way'!X109^(1/3)*SIN(('OddsRatio_working_3-way'!Y109+2*PI())/3)</f>
        <v>0.44081406925905597</v>
      </c>
      <c r="AE109" s="11">
        <f>'OddsRatio_working_3-way'!X109^(1/3)*SIN(('OddsRatio_working_3-way'!Y109+4*PI())/3)</f>
        <v>-0.46768994074955711</v>
      </c>
      <c r="AF109" s="11">
        <f>-'OddsRatio_working_3-way'!U109/(3*'OddsRatio_working_3-way'!X109^(1/3))*COS(('OddsRatio_working_3-way'!Y109)/3)</f>
        <v>0.52452503473832723</v>
      </c>
      <c r="AG109" s="11">
        <f>-'OddsRatio_working_3-way'!U109/(3*'OddsRatio_working_3-way'!X109^(1/3))*COS(('OddsRatio_working_3-way'!Y109+2*PI())/3)</f>
        <v>-0.2855377048287836</v>
      </c>
      <c r="AH109" s="11">
        <f>-'OddsRatio_working_3-way'!U109/(3*'OddsRatio_working_3-way'!X109^(1/3))*COS(('OddsRatio_working_3-way'!Y109+4*PI())/3)</f>
        <v>-0.23898732990954377</v>
      </c>
      <c r="AI109" s="11">
        <f>'OddsRatio_working_3-way'!U109/(3*'OddsRatio_working_3-way'!X109^(1/3))*SIN(('OddsRatio_working_3-way'!Y109)/3)</f>
        <v>-2.6875871490501312E-2</v>
      </c>
      <c r="AJ109" s="11">
        <f>'OddsRatio_working_3-way'!U109/(3*'OddsRatio_working_3-way'!X109^(1/3))*SIN(('OddsRatio_working_3-way'!Y109+2*PI())/3)</f>
        <v>-0.44081406925905597</v>
      </c>
      <c r="AK109" s="11">
        <f>'OddsRatio_working_3-way'!U109/(3*'OddsRatio_working_3-way'!X109^(1/3))*SIN(('OddsRatio_working_3-way'!Y109+4*PI())/3)</f>
        <v>0.46768994074955711</v>
      </c>
      <c r="AL109" s="11">
        <f>'OddsRatio_working_3-way'!Z109+'OddsRatio_working_3-way'!AF109</f>
        <v>1.0490500694766545</v>
      </c>
      <c r="AM109" s="11">
        <f>'OddsRatio_working_3-way'!AA109+'OddsRatio_working_3-way'!AG109</f>
        <v>-0.5710754096575672</v>
      </c>
      <c r="AN109" s="11">
        <f>'OddsRatio_working_3-way'!AB109+'OddsRatio_working_3-way'!AH109</f>
        <v>-0.47797465981908754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1.0490500694766545</v>
      </c>
      <c r="AS109" s="11">
        <f>IF(('OddsRatio_working_3-way'!X109=0),IF(Q109&gt;0,-Q109^(1/3),(-Q109)^(1/3)),'OddsRatio_working_3-way'!AM109-'OddsRatio_working_3-way'!R109/3)</f>
        <v>-0.5710754096575672</v>
      </c>
      <c r="AT109" s="11">
        <f>IF(('OddsRatio_working_3-way'!X109=0),IF(Q109&gt;0,-Q109^(1/3),(-Q109)^(1/3)),'OddsRatio_working_3-way'!AN109-'OddsRatio_working_3-way'!R109/3)</f>
        <v>-0.47797465981908754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1.95</v>
      </c>
      <c r="B110" s="4">
        <f>IF('True_Odds_Calculator_3-way'!B109="","",'True_Odds_Calculator_3-way'!B109)</f>
        <v>3.67</v>
      </c>
      <c r="C110" s="4">
        <f>IF('True_Odds_Calculator_3-way'!C109="","",'True_Odds_Calculator_3-way'!C109)</f>
        <v>3.99</v>
      </c>
      <c r="D110" s="9">
        <f t="shared" si="26"/>
        <v>0.49858321807538669</v>
      </c>
      <c r="E110" s="9">
        <f t="shared" si="27"/>
        <v>0.26133547950926828</v>
      </c>
      <c r="F110" s="9">
        <f t="shared" si="28"/>
        <v>0.24008130241534512</v>
      </c>
      <c r="G110" s="9">
        <f t="shared" si="29"/>
        <v>1.0586139278923921</v>
      </c>
      <c r="H110" s="9">
        <f t="shared" si="30"/>
        <v>2.0056832314977719</v>
      </c>
      <c r="I110" s="9">
        <f t="shared" si="31"/>
        <v>3.8264991874726868</v>
      </c>
      <c r="J110" s="9">
        <f t="shared" si="32"/>
        <v>4.1652556443982522</v>
      </c>
      <c r="K110" s="11">
        <f t="shared" si="33"/>
        <v>0.51282051282051289</v>
      </c>
      <c r="L110" s="11">
        <f t="shared" si="34"/>
        <v>0.27247956403269757</v>
      </c>
      <c r="M110" s="11">
        <f t="shared" si="35"/>
        <v>0.25062656641604009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-0.2656026988452056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0.23148768308670792</v>
      </c>
      <c r="Q110" s="11">
        <f>2*'OddsRatio_working_3-way'!K110*'OddsRatio_working_3-way'!L110*'OddsRatio_working_3-way'!M110</f>
        <v>7.004165902774824E-2</v>
      </c>
      <c r="R110" s="11">
        <f t="shared" si="36"/>
        <v>0</v>
      </c>
      <c r="S110" s="11">
        <f t="shared" si="37"/>
        <v>-0.87155621570554875</v>
      </c>
      <c r="T110" s="11">
        <f t="shared" si="38"/>
        <v>-0.26370838599260177</v>
      </c>
      <c r="U110" s="11">
        <f>'OddsRatio_working_3-way'!S110-'OddsRatio_working_3-way'!R110^2/3</f>
        <v>-0.87155621570554875</v>
      </c>
      <c r="V110" s="11">
        <f>'OddsRatio_working_3-way'!S110*'OddsRatio_working_3-way'!R110/3-2*'OddsRatio_working_3-way'!R110^3/27-'OddsRatio_working_3-way'!T110</f>
        <v>0.26370838599260177</v>
      </c>
      <c r="W110" s="11">
        <f>'OddsRatio_working_3-way'!V110^2+4*'OddsRatio_working_3-way'!U110^3/27</f>
        <v>-2.8538335111036955E-2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0.15658899063620341</v>
      </c>
      <c r="Y110" s="11">
        <f>IF('OddsRatio_working_3-way'!W110&gt;=0,IF('OddsRatio_working_3-way'!V110+SQRT('OddsRatio_working_3-way'!W110)&gt;0,0,PI()),ACOS('OddsRatio_working_3-way'!V110/(2*'OddsRatio_working_3-way'!X110)))</f>
        <v>0.56974232729050089</v>
      </c>
      <c r="Z110" s="11">
        <f>'OddsRatio_working_3-way'!X110^(1/3)*COS('OddsRatio_working_3-way'!Y110/3)</f>
        <v>0.52930696394619603</v>
      </c>
      <c r="AA110" s="11">
        <f>'OddsRatio_working_3-way'!X110^(1/3)*COS(('OddsRatio_working_3-way'!Y110+2*PI())/3)</f>
        <v>-0.35277077519600841</v>
      </c>
      <c r="AB110" s="11">
        <f>'OddsRatio_working_3-way'!X110^(1/3)*COS(('OddsRatio_working_3-way'!Y110+4*PI())/3)</f>
        <v>-0.17653618875018778</v>
      </c>
      <c r="AC110" s="11">
        <f>'OddsRatio_working_3-way'!X110^(1/3)*SIN('OddsRatio_working_3-way'!Y110/3)</f>
        <v>0.10174908592501707</v>
      </c>
      <c r="AD110" s="11">
        <f>'OddsRatio_working_3-way'!X110^(1/3)*SIN(('OddsRatio_working_3-way'!Y110+2*PI())/3)</f>
        <v>0.4075187342149113</v>
      </c>
      <c r="AE110" s="11">
        <f>'OddsRatio_working_3-way'!X110^(1/3)*SIN(('OddsRatio_working_3-way'!Y110+4*PI())/3)</f>
        <v>-0.50926782013992822</v>
      </c>
      <c r="AF110" s="11">
        <f>-'OddsRatio_working_3-way'!U110/(3*'OddsRatio_working_3-way'!X110^(1/3))*COS(('OddsRatio_working_3-way'!Y110)/3)</f>
        <v>0.52930696394619603</v>
      </c>
      <c r="AG110" s="11">
        <f>-'OddsRatio_working_3-way'!U110/(3*'OddsRatio_working_3-way'!X110^(1/3))*COS(('OddsRatio_working_3-way'!Y110+2*PI())/3)</f>
        <v>-0.35277077519600841</v>
      </c>
      <c r="AH110" s="11">
        <f>-'OddsRatio_working_3-way'!U110/(3*'OddsRatio_working_3-way'!X110^(1/3))*COS(('OddsRatio_working_3-way'!Y110+4*PI())/3)</f>
        <v>-0.17653618875018778</v>
      </c>
      <c r="AI110" s="11">
        <f>'OddsRatio_working_3-way'!U110/(3*'OddsRatio_working_3-way'!X110^(1/3))*SIN(('OddsRatio_working_3-way'!Y110)/3)</f>
        <v>-0.10174908592501707</v>
      </c>
      <c r="AJ110" s="11">
        <f>'OddsRatio_working_3-way'!U110/(3*'OddsRatio_working_3-way'!X110^(1/3))*SIN(('OddsRatio_working_3-way'!Y110+2*PI())/3)</f>
        <v>-0.4075187342149113</v>
      </c>
      <c r="AK110" s="11">
        <f>'OddsRatio_working_3-way'!U110/(3*'OddsRatio_working_3-way'!X110^(1/3))*SIN(('OddsRatio_working_3-way'!Y110+4*PI())/3)</f>
        <v>0.50926782013992822</v>
      </c>
      <c r="AL110" s="11">
        <f>'OddsRatio_working_3-way'!Z110+'OddsRatio_working_3-way'!AF110</f>
        <v>1.0586139278923921</v>
      </c>
      <c r="AM110" s="11">
        <f>'OddsRatio_working_3-way'!AA110+'OddsRatio_working_3-way'!AG110</f>
        <v>-0.70554155039201683</v>
      </c>
      <c r="AN110" s="11">
        <f>'OddsRatio_working_3-way'!AB110+'OddsRatio_working_3-way'!AH110</f>
        <v>-0.35307237750037557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1.0586139278923921</v>
      </c>
      <c r="AS110" s="11">
        <f>IF(('OddsRatio_working_3-way'!X110=0),IF(Q110&gt;0,-Q110^(1/3),(-Q110)^(1/3)),'OddsRatio_working_3-way'!AM110-'OddsRatio_working_3-way'!R110/3)</f>
        <v>-0.70554155039201683</v>
      </c>
      <c r="AT110" s="11">
        <f>IF(('OddsRatio_working_3-way'!X110=0),IF(Q110&gt;0,-Q110^(1/3),(-Q110)^(1/3)),'OddsRatio_working_3-way'!AN110-'OddsRatio_working_3-way'!R110/3)</f>
        <v>-0.35307237750037557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3.76</v>
      </c>
      <c r="B111" s="4">
        <f>IF('True_Odds_Calculator_3-way'!B110="","",'True_Odds_Calculator_3-way'!B110)</f>
        <v>3.82</v>
      </c>
      <c r="C111" s="4">
        <f>IF('True_Odds_Calculator_3-way'!C110="","",'True_Odds_Calculator_3-way'!C110)</f>
        <v>1.97</v>
      </c>
      <c r="D111" s="9">
        <f t="shared" si="26"/>
        <v>0.25520315186695941</v>
      </c>
      <c r="E111" s="9">
        <f t="shared" si="27"/>
        <v>0.25113693453454378</v>
      </c>
      <c r="F111" s="9">
        <f t="shared" si="28"/>
        <v>0.49365991359849687</v>
      </c>
      <c r="G111" s="9">
        <f t="shared" si="29"/>
        <v>1.0574082980905497</v>
      </c>
      <c r="H111" s="9">
        <f t="shared" si="30"/>
        <v>3.9184469027299182</v>
      </c>
      <c r="I111" s="9">
        <f t="shared" si="31"/>
        <v>3.9818914006153503</v>
      </c>
      <c r="J111" s="9">
        <f t="shared" si="32"/>
        <v>2.0256860491478337</v>
      </c>
      <c r="K111" s="11">
        <f t="shared" si="33"/>
        <v>0.26595744680851063</v>
      </c>
      <c r="L111" s="11">
        <f t="shared" si="34"/>
        <v>0.26178010471204188</v>
      </c>
      <c r="M111" s="11">
        <f t="shared" si="35"/>
        <v>0.50761421319796951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-0.26681638185345646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0.23148553918672024</v>
      </c>
      <c r="Q111" s="11">
        <f>2*'OddsRatio_working_3-way'!K111*'OddsRatio_working_3-way'!L111*'OddsRatio_working_3-way'!M111</f>
        <v>7.0682607385258084E-2</v>
      </c>
      <c r="R111" s="11">
        <f t="shared" si="36"/>
        <v>0</v>
      </c>
      <c r="S111" s="11">
        <f t="shared" si="37"/>
        <v>-0.86758368275100528</v>
      </c>
      <c r="T111" s="11">
        <f t="shared" si="38"/>
        <v>-0.26491104816824584</v>
      </c>
      <c r="U111" s="11">
        <f>'OddsRatio_working_3-way'!S111-'OddsRatio_working_3-way'!R111^2/3</f>
        <v>-0.86758368275100528</v>
      </c>
      <c r="V111" s="11">
        <f>'OddsRatio_working_3-way'!S111*'OddsRatio_working_3-way'!R111/3-2*'OddsRatio_working_3-way'!R111^3/27-'OddsRatio_working_3-way'!T111</f>
        <v>0.26491104816824584</v>
      </c>
      <c r="W111" s="11">
        <f>'OddsRatio_working_3-way'!V111^2+4*'OddsRatio_working_3-way'!U111^3/27</f>
        <v>-2.656754293354785E-2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0.15551961803511039</v>
      </c>
      <c r="Y111" s="11">
        <f>IF('OddsRatio_working_3-way'!W111&gt;=0,IF('OddsRatio_working_3-way'!V111+SQRT('OddsRatio_working_3-way'!W111)&gt;0,0,PI()),ACOS('OddsRatio_working_3-way'!V111/(2*'OddsRatio_working_3-way'!X111)))</f>
        <v>0.55158200358153753</v>
      </c>
      <c r="Z111" s="11">
        <f>'OddsRatio_working_3-way'!X111^(1/3)*COS('OddsRatio_working_3-way'!Y111/3)</f>
        <v>0.52870414904527485</v>
      </c>
      <c r="AA111" s="11">
        <f>'OddsRatio_working_3-way'!X111^(1/3)*COS(('OddsRatio_working_3-way'!Y111+2*PI())/3)</f>
        <v>-0.34949820053248698</v>
      </c>
      <c r="AB111" s="11">
        <f>'OddsRatio_working_3-way'!X111^(1/3)*COS(('OddsRatio_working_3-way'!Y111+4*PI())/3)</f>
        <v>-0.17920594851278801</v>
      </c>
      <c r="AC111" s="11">
        <f>'OddsRatio_working_3-way'!X111^(1/3)*SIN('OddsRatio_working_3-way'!Y111/3)</f>
        <v>9.8318277544480831E-2</v>
      </c>
      <c r="AD111" s="11">
        <f>'OddsRatio_working_3-way'!X111^(1/3)*SIN(('OddsRatio_working_3-way'!Y111+2*PI())/3)</f>
        <v>0.40871208538720177</v>
      </c>
      <c r="AE111" s="11">
        <f>'OddsRatio_working_3-way'!X111^(1/3)*SIN(('OddsRatio_working_3-way'!Y111+4*PI())/3)</f>
        <v>-0.50703036293168258</v>
      </c>
      <c r="AF111" s="11">
        <f>-'OddsRatio_working_3-way'!U111/(3*'OddsRatio_working_3-way'!X111^(1/3))*COS(('OddsRatio_working_3-way'!Y111)/3)</f>
        <v>0.52870414904527485</v>
      </c>
      <c r="AG111" s="11">
        <f>-'OddsRatio_working_3-way'!U111/(3*'OddsRatio_working_3-way'!X111^(1/3))*COS(('OddsRatio_working_3-way'!Y111+2*PI())/3)</f>
        <v>-0.34949820053248698</v>
      </c>
      <c r="AH111" s="11">
        <f>-'OddsRatio_working_3-way'!U111/(3*'OddsRatio_working_3-way'!X111^(1/3))*COS(('OddsRatio_working_3-way'!Y111+4*PI())/3)</f>
        <v>-0.17920594851278801</v>
      </c>
      <c r="AI111" s="11">
        <f>'OddsRatio_working_3-way'!U111/(3*'OddsRatio_working_3-way'!X111^(1/3))*SIN(('OddsRatio_working_3-way'!Y111)/3)</f>
        <v>-9.8318277544480831E-2</v>
      </c>
      <c r="AJ111" s="11">
        <f>'OddsRatio_working_3-way'!U111/(3*'OddsRatio_working_3-way'!X111^(1/3))*SIN(('OddsRatio_working_3-way'!Y111+2*PI())/3)</f>
        <v>-0.40871208538720177</v>
      </c>
      <c r="AK111" s="11">
        <f>'OddsRatio_working_3-way'!U111/(3*'OddsRatio_working_3-way'!X111^(1/3))*SIN(('OddsRatio_working_3-way'!Y111+4*PI())/3)</f>
        <v>0.50703036293168258</v>
      </c>
      <c r="AL111" s="11">
        <f>'OddsRatio_working_3-way'!Z111+'OddsRatio_working_3-way'!AF111</f>
        <v>1.0574082980905497</v>
      </c>
      <c r="AM111" s="11">
        <f>'OddsRatio_working_3-way'!AA111+'OddsRatio_working_3-way'!AG111</f>
        <v>-0.69899640106497396</v>
      </c>
      <c r="AN111" s="11">
        <f>'OddsRatio_working_3-way'!AB111+'OddsRatio_working_3-way'!AH111</f>
        <v>-0.35841189702557602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1.0574082980905497</v>
      </c>
      <c r="AS111" s="11">
        <f>IF(('OddsRatio_working_3-way'!X111=0),IF(Q111&gt;0,-Q111^(1/3),(-Q111)^(1/3)),'OddsRatio_working_3-way'!AM111-'OddsRatio_working_3-way'!R111/3)</f>
        <v>-0.69899640106497396</v>
      </c>
      <c r="AT111" s="11">
        <f>IF(('OddsRatio_working_3-way'!X111=0),IF(Q111&gt;0,-Q111^(1/3),(-Q111)^(1/3)),'OddsRatio_working_3-way'!AN111-'OddsRatio_working_3-way'!R111/3)</f>
        <v>-0.35841189702557602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2.48</v>
      </c>
      <c r="B112" s="4">
        <f>IF('True_Odds_Calculator_3-way'!B111="","",'True_Odds_Calculator_3-way'!B111)</f>
        <v>3.88</v>
      </c>
      <c r="C112" s="4">
        <f>IF('True_Odds_Calculator_3-way'!C111="","",'True_Odds_Calculator_3-way'!C111)</f>
        <v>2.73</v>
      </c>
      <c r="D112" s="9">
        <f t="shared" si="26"/>
        <v>0.39332616684687899</v>
      </c>
      <c r="E112" s="9">
        <f t="shared" si="27"/>
        <v>0.24990850869249925</v>
      </c>
      <c r="F112" s="9">
        <f t="shared" si="28"/>
        <v>0.3567653244606217</v>
      </c>
      <c r="G112" s="9">
        <f t="shared" si="29"/>
        <v>1.0421751377910897</v>
      </c>
      <c r="H112" s="9">
        <f t="shared" si="30"/>
        <v>2.5424192039308124</v>
      </c>
      <c r="I112" s="9">
        <f t="shared" si="31"/>
        <v>4.0014643968383377</v>
      </c>
      <c r="J112" s="9">
        <f t="shared" si="32"/>
        <v>2.802962988378586</v>
      </c>
      <c r="K112" s="11">
        <f t="shared" si="33"/>
        <v>0.40322580645161293</v>
      </c>
      <c r="L112" s="11">
        <f t="shared" si="34"/>
        <v>0.25773195876288663</v>
      </c>
      <c r="M112" s="11">
        <f t="shared" si="35"/>
        <v>0.36630036630036628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-0.28070765283934551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0.23183085620731114</v>
      </c>
      <c r="Q112" s="11">
        <f>2*'OddsRatio_working_3-way'!K112*'OddsRatio_working_3-way'!L112*'OddsRatio_working_3-way'!M112</f>
        <v>7.6134928146900219E-2</v>
      </c>
      <c r="R112" s="11">
        <f t="shared" si="36"/>
        <v>0</v>
      </c>
      <c r="S112" s="11">
        <f t="shared" si="37"/>
        <v>-0.82588007082226744</v>
      </c>
      <c r="T112" s="11">
        <f t="shared" si="38"/>
        <v>-0.27122498220764124</v>
      </c>
      <c r="U112" s="11">
        <f>'OddsRatio_working_3-way'!S112-'OddsRatio_working_3-way'!R112^2/3</f>
        <v>-0.82588007082226744</v>
      </c>
      <c r="V112" s="11">
        <f>'OddsRatio_working_3-way'!S112*'OddsRatio_working_3-way'!R112/3-2*'OddsRatio_working_3-way'!R112^3/27-'OddsRatio_working_3-way'!T112</f>
        <v>0.27122498220764124</v>
      </c>
      <c r="W112" s="11">
        <f>'OddsRatio_working_3-way'!V112^2+4*'OddsRatio_working_3-way'!U112^3/27</f>
        <v>-9.891014543556273E-3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0.14444203466883487</v>
      </c>
      <c r="Y112" s="11">
        <f>IF('OddsRatio_working_3-way'!W112&gt;=0,IF('OddsRatio_working_3-way'!V112+SQRT('OddsRatio_working_3-way'!W112)&gt;0,0,PI()),ACOS('OddsRatio_working_3-way'!V112/(2*'OddsRatio_working_3-way'!X112)))</f>
        <v>0.35145915807596118</v>
      </c>
      <c r="Z112" s="11">
        <f>'OddsRatio_working_3-way'!X112^(1/3)*COS('OddsRatio_working_3-way'!Y112/3)</f>
        <v>0.52108756889554486</v>
      </c>
      <c r="AA112" s="11">
        <f>'OddsRatio_working_3-way'!X112^(1/3)*COS(('OddsRatio_working_3-way'!Y112+2*PI())/3)</f>
        <v>-0.31365524142708123</v>
      </c>
      <c r="AB112" s="11">
        <f>'OddsRatio_working_3-way'!X112^(1/3)*COS(('OddsRatio_working_3-way'!Y112+4*PI())/3)</f>
        <v>-0.20743232746846355</v>
      </c>
      <c r="AC112" s="11">
        <f>'OddsRatio_working_3-way'!X112^(1/3)*SIN('OddsRatio_working_3-way'!Y112/3)</f>
        <v>6.1327827968114333E-2</v>
      </c>
      <c r="AD112" s="11">
        <f>'OddsRatio_working_3-way'!X112^(1/3)*SIN(('OddsRatio_working_3-way'!Y112+2*PI())/3)</f>
        <v>0.42061115827575857</v>
      </c>
      <c r="AE112" s="11">
        <f>'OddsRatio_working_3-way'!X112^(1/3)*SIN(('OddsRatio_working_3-way'!Y112+4*PI())/3)</f>
        <v>-0.48193898624387294</v>
      </c>
      <c r="AF112" s="11">
        <f>-'OddsRatio_working_3-way'!U112/(3*'OddsRatio_working_3-way'!X112^(1/3))*COS(('OddsRatio_working_3-way'!Y112)/3)</f>
        <v>0.52108756889554486</v>
      </c>
      <c r="AG112" s="11">
        <f>-'OddsRatio_working_3-way'!U112/(3*'OddsRatio_working_3-way'!X112^(1/3))*COS(('OddsRatio_working_3-way'!Y112+2*PI())/3)</f>
        <v>-0.31365524142708123</v>
      </c>
      <c r="AH112" s="11">
        <f>-'OddsRatio_working_3-way'!U112/(3*'OddsRatio_working_3-way'!X112^(1/3))*COS(('OddsRatio_working_3-way'!Y112+4*PI())/3)</f>
        <v>-0.20743232746846355</v>
      </c>
      <c r="AI112" s="11">
        <f>'OddsRatio_working_3-way'!U112/(3*'OddsRatio_working_3-way'!X112^(1/3))*SIN(('OddsRatio_working_3-way'!Y112)/3)</f>
        <v>-6.1327827968114333E-2</v>
      </c>
      <c r="AJ112" s="11">
        <f>'OddsRatio_working_3-way'!U112/(3*'OddsRatio_working_3-way'!X112^(1/3))*SIN(('OddsRatio_working_3-way'!Y112+2*PI())/3)</f>
        <v>-0.42061115827575857</v>
      </c>
      <c r="AK112" s="11">
        <f>'OddsRatio_working_3-way'!U112/(3*'OddsRatio_working_3-way'!X112^(1/3))*SIN(('OddsRatio_working_3-way'!Y112+4*PI())/3)</f>
        <v>0.48193898624387294</v>
      </c>
      <c r="AL112" s="11">
        <f>'OddsRatio_working_3-way'!Z112+'OddsRatio_working_3-way'!AF112</f>
        <v>1.0421751377910897</v>
      </c>
      <c r="AM112" s="11">
        <f>'OddsRatio_working_3-way'!AA112+'OddsRatio_working_3-way'!AG112</f>
        <v>-0.62731048285416247</v>
      </c>
      <c r="AN112" s="11">
        <f>'OddsRatio_working_3-way'!AB112+'OddsRatio_working_3-way'!AH112</f>
        <v>-0.41486465493692709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1.0421751377910897</v>
      </c>
      <c r="AS112" s="11">
        <f>IF(('OddsRatio_working_3-way'!X112=0),IF(Q112&gt;0,-Q112^(1/3),(-Q112)^(1/3)),'OddsRatio_working_3-way'!AM112-'OddsRatio_working_3-way'!R112/3)</f>
        <v>-0.62731048285416247</v>
      </c>
      <c r="AT112" s="11">
        <f>IF(('OddsRatio_working_3-way'!X112=0),IF(Q112&gt;0,-Q112^(1/3),(-Q112)^(1/3)),'OddsRatio_working_3-way'!AN112-'OddsRatio_working_3-way'!R112/3)</f>
        <v>-0.41486465493692709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2.27</v>
      </c>
      <c r="B113" s="4">
        <f>IF('True_Odds_Calculator_3-way'!B112="","",'True_Odds_Calculator_3-way'!B112)</f>
        <v>3.85</v>
      </c>
      <c r="C113" s="4">
        <f>IF('True_Odds_Calculator_3-way'!C112="","",'True_Odds_Calculator_3-way'!C112)</f>
        <v>3.05</v>
      </c>
      <c r="D113" s="9">
        <f t="shared" si="26"/>
        <v>0.42996632581116373</v>
      </c>
      <c r="E113" s="9">
        <f t="shared" si="27"/>
        <v>0.25156355352731069</v>
      </c>
      <c r="F113" s="9">
        <f t="shared" si="28"/>
        <v>0.3184701206615258</v>
      </c>
      <c r="G113" s="9">
        <f t="shared" si="29"/>
        <v>1.043908291888521</v>
      </c>
      <c r="H113" s="9">
        <f t="shared" si="30"/>
        <v>2.3257635306984215</v>
      </c>
      <c r="I113" s="9">
        <f t="shared" si="31"/>
        <v>3.9751386318822859</v>
      </c>
      <c r="J113" s="9">
        <f t="shared" si="32"/>
        <v>3.1400119983714676</v>
      </c>
      <c r="K113" s="11">
        <f t="shared" si="33"/>
        <v>0.44052863436123346</v>
      </c>
      <c r="L113" s="11">
        <f t="shared" si="34"/>
        <v>0.25974025974025972</v>
      </c>
      <c r="M113" s="11">
        <f t="shared" si="35"/>
        <v>0.32786885245901642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-0.27836588918411709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0.23147214596626023</v>
      </c>
      <c r="Q113" s="11">
        <f>2*'OddsRatio_working_3-way'!K113*'OddsRatio_working_3-way'!L113*'OddsRatio_working_3-way'!M113</f>
        <v>7.503148977836635E-2</v>
      </c>
      <c r="R113" s="11">
        <f t="shared" si="36"/>
        <v>0</v>
      </c>
      <c r="S113" s="11">
        <f t="shared" si="37"/>
        <v>-0.83153918982206776</v>
      </c>
      <c r="T113" s="11">
        <f t="shared" si="38"/>
        <v>-0.2695426871384336</v>
      </c>
      <c r="U113" s="11">
        <f>'OddsRatio_working_3-way'!S113-'OddsRatio_working_3-way'!R113^2/3</f>
        <v>-0.83153918982206776</v>
      </c>
      <c r="V113" s="11">
        <f>'OddsRatio_working_3-way'!S113*'OddsRatio_working_3-way'!R113/3-2*'OddsRatio_working_3-way'!R113^3/27-'OddsRatio_working_3-way'!T113</f>
        <v>0.2695426871384336</v>
      </c>
      <c r="W113" s="11">
        <f>'OddsRatio_working_3-way'!V113^2+4*'OddsRatio_working_3-way'!U113^3/27</f>
        <v>-1.2528065191524052E-2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0.14592919976938437</v>
      </c>
      <c r="Y113" s="11">
        <f>IF('OddsRatio_working_3-way'!W113&gt;=0,IF('OddsRatio_working_3-way'!V113+SQRT('OddsRatio_working_3-way'!W113)&gt;0,0,PI()),ACOS('OddsRatio_working_3-way'!V113/(2*'OddsRatio_working_3-way'!X113)))</f>
        <v>0.39358733296099424</v>
      </c>
      <c r="Z113" s="11">
        <f>'OddsRatio_working_3-way'!X113^(1/3)*COS('OddsRatio_working_3-way'!Y113/3)</f>
        <v>0.52195414594426048</v>
      </c>
      <c r="AA113" s="11">
        <f>'OddsRatio_working_3-way'!X113^(1/3)*COS(('OddsRatio_working_3-way'!Y113+2*PI())/3)</f>
        <v>-0.32062352805719896</v>
      </c>
      <c r="AB113" s="11">
        <f>'OddsRatio_working_3-way'!X113^(1/3)*COS(('OddsRatio_working_3-way'!Y113+4*PI())/3)</f>
        <v>-0.20133061788706172</v>
      </c>
      <c r="AC113" s="11">
        <f>'OddsRatio_working_3-way'!X113^(1/3)*SIN('OddsRatio_working_3-way'!Y113/3)</f>
        <v>6.8873793799142644E-2</v>
      </c>
      <c r="AD113" s="11">
        <f>'OddsRatio_working_3-way'!X113^(1/3)*SIN(('OddsRatio_working_3-way'!Y113+2*PI())/3)</f>
        <v>0.41758865309876875</v>
      </c>
      <c r="AE113" s="11">
        <f>'OddsRatio_working_3-way'!X113^(1/3)*SIN(('OddsRatio_working_3-way'!Y113+4*PI())/3)</f>
        <v>-0.48646244689791129</v>
      </c>
      <c r="AF113" s="11">
        <f>-'OddsRatio_working_3-way'!U113/(3*'OddsRatio_working_3-way'!X113^(1/3))*COS(('OddsRatio_working_3-way'!Y113)/3)</f>
        <v>0.52195414594426048</v>
      </c>
      <c r="AG113" s="11">
        <f>-'OddsRatio_working_3-way'!U113/(3*'OddsRatio_working_3-way'!X113^(1/3))*COS(('OddsRatio_working_3-way'!Y113+2*PI())/3)</f>
        <v>-0.32062352805719896</v>
      </c>
      <c r="AH113" s="11">
        <f>-'OddsRatio_working_3-way'!U113/(3*'OddsRatio_working_3-way'!X113^(1/3))*COS(('OddsRatio_working_3-way'!Y113+4*PI())/3)</f>
        <v>-0.20133061788706172</v>
      </c>
      <c r="AI113" s="11">
        <f>'OddsRatio_working_3-way'!U113/(3*'OddsRatio_working_3-way'!X113^(1/3))*SIN(('OddsRatio_working_3-way'!Y113)/3)</f>
        <v>-6.8873793799142644E-2</v>
      </c>
      <c r="AJ113" s="11">
        <f>'OddsRatio_working_3-way'!U113/(3*'OddsRatio_working_3-way'!X113^(1/3))*SIN(('OddsRatio_working_3-way'!Y113+2*PI())/3)</f>
        <v>-0.41758865309876875</v>
      </c>
      <c r="AK113" s="11">
        <f>'OddsRatio_working_3-way'!U113/(3*'OddsRatio_working_3-way'!X113^(1/3))*SIN(('OddsRatio_working_3-way'!Y113+4*PI())/3)</f>
        <v>0.48646244689791129</v>
      </c>
      <c r="AL113" s="11">
        <f>'OddsRatio_working_3-way'!Z113+'OddsRatio_working_3-way'!AF113</f>
        <v>1.043908291888521</v>
      </c>
      <c r="AM113" s="11">
        <f>'OddsRatio_working_3-way'!AA113+'OddsRatio_working_3-way'!AG113</f>
        <v>-0.64124705611439792</v>
      </c>
      <c r="AN113" s="11">
        <f>'OddsRatio_working_3-way'!AB113+'OddsRatio_working_3-way'!AH113</f>
        <v>-0.40266123577412344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1.043908291888521</v>
      </c>
      <c r="AS113" s="11">
        <f>IF(('OddsRatio_working_3-way'!X113=0),IF(Q113&gt;0,-Q113^(1/3),(-Q113)^(1/3)),'OddsRatio_working_3-way'!AM113-'OddsRatio_working_3-way'!R113/3)</f>
        <v>-0.64124705611439792</v>
      </c>
      <c r="AT113" s="11">
        <f>IF(('OddsRatio_working_3-way'!X113=0),IF(Q113&gt;0,-Q113^(1/3),(-Q113)^(1/3)),'OddsRatio_working_3-way'!AN113-'OddsRatio_working_3-way'!R113/3)</f>
        <v>-0.40266123577412344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1.64</v>
      </c>
      <c r="B114" s="4">
        <f>IF('True_Odds_Calculator_3-way'!B113="","",'True_Odds_Calculator_3-way'!B113)</f>
        <v>4.62</v>
      </c>
      <c r="C114" s="4">
        <f>IF('True_Odds_Calculator_3-way'!C113="","",'True_Odds_Calculator_3-way'!C113)</f>
        <v>4.9000000000000004</v>
      </c>
      <c r="D114" s="9">
        <f t="shared" si="26"/>
        <v>0.59695485462864128</v>
      </c>
      <c r="E114" s="9">
        <f t="shared" si="27"/>
        <v>0.20751528527033708</v>
      </c>
      <c r="F114" s="9">
        <f t="shared" si="28"/>
        <v>0.19552986010102183</v>
      </c>
      <c r="G114" s="9">
        <f t="shared" si="29"/>
        <v>1.054950863971972</v>
      </c>
      <c r="H114" s="9">
        <f t="shared" si="30"/>
        <v>1.6751685529420619</v>
      </c>
      <c r="I114" s="9">
        <f t="shared" si="31"/>
        <v>4.8189221275785377</v>
      </c>
      <c r="J114" s="9">
        <f t="shared" si="32"/>
        <v>5.1143083694906917</v>
      </c>
      <c r="K114" s="11">
        <f t="shared" si="33"/>
        <v>0.6097560975609756</v>
      </c>
      <c r="L114" s="11">
        <f t="shared" si="34"/>
        <v>0.21645021645021645</v>
      </c>
      <c r="M114" s="11">
        <f t="shared" si="35"/>
        <v>0.2040816326530612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-0.24337235686165515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0.21979016503655627</v>
      </c>
      <c r="Q114" s="11">
        <f>2*'OddsRatio_working_3-way'!K114*'OddsRatio_working_3-way'!L114*'OddsRatio_working_3-way'!M114</f>
        <v>5.3870138489352022E-2</v>
      </c>
      <c r="R114" s="11">
        <f t="shared" si="36"/>
        <v>0</v>
      </c>
      <c r="S114" s="11">
        <f t="shared" si="37"/>
        <v>-0.9031024224394385</v>
      </c>
      <c r="T114" s="11">
        <f t="shared" si="38"/>
        <v>-0.22134863295084276</v>
      </c>
      <c r="U114" s="11">
        <f>'OddsRatio_working_3-way'!S114-'OddsRatio_working_3-way'!R114^2/3</f>
        <v>-0.9031024224394385</v>
      </c>
      <c r="V114" s="11">
        <f>'OddsRatio_working_3-way'!S114*'OddsRatio_working_3-way'!R114/3-2*'OddsRatio_working_3-way'!R114^3/27-'OddsRatio_working_3-way'!T114</f>
        <v>0.22134863295084276</v>
      </c>
      <c r="W114" s="11">
        <f>'OddsRatio_working_3-way'!V114^2+4*'OddsRatio_working_3-way'!U114^3/27</f>
        <v>-6.0125509202824119E-2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0.1651671324083813</v>
      </c>
      <c r="Y114" s="11">
        <f>IF('OddsRatio_working_3-way'!W114&gt;=0,IF('OddsRatio_working_3-way'!V114+SQRT('OddsRatio_working_3-way'!W114)&gt;0,0,PI()),ACOS('OddsRatio_working_3-way'!V114/(2*'OddsRatio_working_3-way'!X114)))</f>
        <v>0.83648691170568468</v>
      </c>
      <c r="Z114" s="11">
        <f>'OddsRatio_working_3-way'!X114^(1/3)*COS('OddsRatio_working_3-way'!Y114/3)</f>
        <v>0.52747543198598601</v>
      </c>
      <c r="AA114" s="11">
        <f>'OddsRatio_working_3-way'!X114^(1/3)*COS(('OddsRatio_working_3-way'!Y114+2*PI())/3)</f>
        <v>-0.39451560823116033</v>
      </c>
      <c r="AB114" s="11">
        <f>'OddsRatio_working_3-way'!X114^(1/3)*COS(('OddsRatio_working_3-way'!Y114+4*PI())/3)</f>
        <v>-0.13295982375482604</v>
      </c>
      <c r="AC114" s="11">
        <f>'OddsRatio_working_3-way'!X114^(1/3)*SIN('OddsRatio_working_3-way'!Y114/3)</f>
        <v>0.15100930257551554</v>
      </c>
      <c r="AD114" s="11">
        <f>'OddsRatio_working_3-way'!X114^(1/3)*SIN(('OddsRatio_working_3-way'!Y114+2*PI())/3)</f>
        <v>0.38130247268427697</v>
      </c>
      <c r="AE114" s="11">
        <f>'OddsRatio_working_3-way'!X114^(1/3)*SIN(('OddsRatio_working_3-way'!Y114+4*PI())/3)</f>
        <v>-0.53231177525979234</v>
      </c>
      <c r="AF114" s="11">
        <f>-'OddsRatio_working_3-way'!U114/(3*'OddsRatio_working_3-way'!X114^(1/3))*COS(('OddsRatio_working_3-way'!Y114)/3)</f>
        <v>0.52747543198598601</v>
      </c>
      <c r="AG114" s="11">
        <f>-'OddsRatio_working_3-way'!U114/(3*'OddsRatio_working_3-way'!X114^(1/3))*COS(('OddsRatio_working_3-way'!Y114+2*PI())/3)</f>
        <v>-0.39451560823116033</v>
      </c>
      <c r="AH114" s="11">
        <f>-'OddsRatio_working_3-way'!U114/(3*'OddsRatio_working_3-way'!X114^(1/3))*COS(('OddsRatio_working_3-way'!Y114+4*PI())/3)</f>
        <v>-0.13295982375482604</v>
      </c>
      <c r="AI114" s="11">
        <f>'OddsRatio_working_3-way'!U114/(3*'OddsRatio_working_3-way'!X114^(1/3))*SIN(('OddsRatio_working_3-way'!Y114)/3)</f>
        <v>-0.15100930257551554</v>
      </c>
      <c r="AJ114" s="11">
        <f>'OddsRatio_working_3-way'!U114/(3*'OddsRatio_working_3-way'!X114^(1/3))*SIN(('OddsRatio_working_3-way'!Y114+2*PI())/3)</f>
        <v>-0.38130247268427697</v>
      </c>
      <c r="AK114" s="11">
        <f>'OddsRatio_working_3-way'!U114/(3*'OddsRatio_working_3-way'!X114^(1/3))*SIN(('OddsRatio_working_3-way'!Y114+4*PI())/3)</f>
        <v>0.53231177525979234</v>
      </c>
      <c r="AL114" s="11">
        <f>'OddsRatio_working_3-way'!Z114+'OddsRatio_working_3-way'!AF114</f>
        <v>1.054950863971972</v>
      </c>
      <c r="AM114" s="11">
        <f>'OddsRatio_working_3-way'!AA114+'OddsRatio_working_3-way'!AG114</f>
        <v>-0.78903121646232066</v>
      </c>
      <c r="AN114" s="11">
        <f>'OddsRatio_working_3-way'!AB114+'OddsRatio_working_3-way'!AH114</f>
        <v>-0.26591964750965208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1.054950863971972</v>
      </c>
      <c r="AS114" s="11">
        <f>IF(('OddsRatio_working_3-way'!X114=0),IF(Q114&gt;0,-Q114^(1/3),(-Q114)^(1/3)),'OddsRatio_working_3-way'!AM114-'OddsRatio_working_3-way'!R114/3)</f>
        <v>-0.78903121646232066</v>
      </c>
      <c r="AT114" s="11">
        <f>IF(('OddsRatio_working_3-way'!X114=0),IF(Q114&gt;0,-Q114^(1/3),(-Q114)^(1/3)),'OddsRatio_working_3-way'!AN114-'OddsRatio_working_3-way'!R114/3)</f>
        <v>-0.26591964750965208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2.2599999999999998</v>
      </c>
      <c r="B115" s="4">
        <f>IF('True_Odds_Calculator_3-way'!B114="","",'True_Odds_Calculator_3-way'!B114)</f>
        <v>3.96</v>
      </c>
      <c r="C115" s="4">
        <f>IF('True_Odds_Calculator_3-way'!C114="","",'True_Odds_Calculator_3-way'!C114)</f>
        <v>3</v>
      </c>
      <c r="D115" s="9">
        <f t="shared" si="26"/>
        <v>0.43180699700498004</v>
      </c>
      <c r="E115" s="9">
        <f t="shared" si="27"/>
        <v>0.24442694936182655</v>
      </c>
      <c r="F115" s="9">
        <f t="shared" si="28"/>
        <v>0.32376605363319338</v>
      </c>
      <c r="G115" s="9">
        <f t="shared" si="29"/>
        <v>1.0443249667133683</v>
      </c>
      <c r="H115" s="9">
        <f t="shared" si="30"/>
        <v>2.3158494580588442</v>
      </c>
      <c r="I115" s="9">
        <f t="shared" si="31"/>
        <v>4.0912019014715701</v>
      </c>
      <c r="J115" s="9">
        <f t="shared" si="32"/>
        <v>3.0886499334267365</v>
      </c>
      <c r="K115" s="11">
        <f t="shared" si="33"/>
        <v>0.44247787610619471</v>
      </c>
      <c r="L115" s="11">
        <f t="shared" si="34"/>
        <v>0.25252525252525254</v>
      </c>
      <c r="M115" s="11">
        <f t="shared" si="35"/>
        <v>0.33333333333333331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-0.27782247251273806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0.23166770954381577</v>
      </c>
      <c r="Q115" s="11">
        <f>2*'OddsRatio_working_3-way'!K115*'OddsRatio_working_3-way'!L115*'OddsRatio_working_3-way'!M115</f>
        <v>7.4491224933702818E-2</v>
      </c>
      <c r="R115" s="11">
        <f t="shared" si="36"/>
        <v>0</v>
      </c>
      <c r="S115" s="11">
        <f t="shared" si="37"/>
        <v>-0.83386958386958376</v>
      </c>
      <c r="T115" s="11">
        <f t="shared" si="38"/>
        <v>-0.2681252681252681</v>
      </c>
      <c r="U115" s="11">
        <f>'OddsRatio_working_3-way'!S115-'OddsRatio_working_3-way'!R115^2/3</f>
        <v>-0.83386958386958376</v>
      </c>
      <c r="V115" s="11">
        <f>'OddsRatio_working_3-way'!S115*'OddsRatio_working_3-way'!R115/3-2*'OddsRatio_working_3-way'!R115^3/27-'OddsRatio_working_3-way'!T115</f>
        <v>0.2681252681252681</v>
      </c>
      <c r="W115" s="11">
        <f>'OddsRatio_working_3-way'!V115^2+4*'OddsRatio_working_3-way'!U115^3/27</f>
        <v>-1.4008338575966839E-2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0.14654308068211014</v>
      </c>
      <c r="Y115" s="11">
        <f>IF('OddsRatio_working_3-way'!W115&gt;=0,IF('OddsRatio_working_3-way'!V115+SQRT('OddsRatio_working_3-way'!W115)&gt;0,0,PI()),ACOS('OddsRatio_working_3-way'!V115/(2*'OddsRatio_working_3-way'!X115)))</f>
        <v>0.41569896223911829</v>
      </c>
      <c r="Z115" s="11">
        <f>'OddsRatio_working_3-way'!X115^(1/3)*COS('OddsRatio_working_3-way'!Y115/3)</f>
        <v>0.52216248335668414</v>
      </c>
      <c r="AA115" s="11">
        <f>'OddsRatio_working_3-way'!X115^(1/3)*COS(('OddsRatio_working_3-way'!Y115+2*PI())/3)</f>
        <v>-0.32414590451325592</v>
      </c>
      <c r="AB115" s="11">
        <f>'OddsRatio_working_3-way'!X115^(1/3)*COS(('OddsRatio_working_3-way'!Y115+4*PI())/3)</f>
        <v>-0.19801657884342855</v>
      </c>
      <c r="AC115" s="11">
        <f>'OddsRatio_working_3-way'!X115^(1/3)*SIN('OddsRatio_working_3-way'!Y115/3)</f>
        <v>7.2820800128180971E-2</v>
      </c>
      <c r="AD115" s="11">
        <f>'OddsRatio_working_3-way'!X115^(1/3)*SIN(('OddsRatio_working_3-way'!Y115+2*PI())/3)</f>
        <v>0.41579557542596712</v>
      </c>
      <c r="AE115" s="11">
        <f>'OddsRatio_working_3-way'!X115^(1/3)*SIN(('OddsRatio_working_3-way'!Y115+4*PI())/3)</f>
        <v>-0.48861637555414794</v>
      </c>
      <c r="AF115" s="11">
        <f>-'OddsRatio_working_3-way'!U115/(3*'OddsRatio_working_3-way'!X115^(1/3))*COS(('OddsRatio_working_3-way'!Y115)/3)</f>
        <v>0.52216248335668414</v>
      </c>
      <c r="AG115" s="11">
        <f>-'OddsRatio_working_3-way'!U115/(3*'OddsRatio_working_3-way'!X115^(1/3))*COS(('OddsRatio_working_3-way'!Y115+2*PI())/3)</f>
        <v>-0.32414590451325592</v>
      </c>
      <c r="AH115" s="11">
        <f>-'OddsRatio_working_3-way'!U115/(3*'OddsRatio_working_3-way'!X115^(1/3))*COS(('OddsRatio_working_3-way'!Y115+4*PI())/3)</f>
        <v>-0.19801657884342855</v>
      </c>
      <c r="AI115" s="11">
        <f>'OddsRatio_working_3-way'!U115/(3*'OddsRatio_working_3-way'!X115^(1/3))*SIN(('OddsRatio_working_3-way'!Y115)/3)</f>
        <v>-7.2820800128180971E-2</v>
      </c>
      <c r="AJ115" s="11">
        <f>'OddsRatio_working_3-way'!U115/(3*'OddsRatio_working_3-way'!X115^(1/3))*SIN(('OddsRatio_working_3-way'!Y115+2*PI())/3)</f>
        <v>-0.41579557542596712</v>
      </c>
      <c r="AK115" s="11">
        <f>'OddsRatio_working_3-way'!U115/(3*'OddsRatio_working_3-way'!X115^(1/3))*SIN(('OddsRatio_working_3-way'!Y115+4*PI())/3)</f>
        <v>0.48861637555414794</v>
      </c>
      <c r="AL115" s="11">
        <f>'OddsRatio_working_3-way'!Z115+'OddsRatio_working_3-way'!AF115</f>
        <v>1.0443249667133683</v>
      </c>
      <c r="AM115" s="11">
        <f>'OddsRatio_working_3-way'!AA115+'OddsRatio_working_3-way'!AG115</f>
        <v>-0.64829180902651184</v>
      </c>
      <c r="AN115" s="11">
        <f>'OddsRatio_working_3-way'!AB115+'OddsRatio_working_3-way'!AH115</f>
        <v>-0.3960331576868571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1.0443249667133683</v>
      </c>
      <c r="AS115" s="11">
        <f>IF(('OddsRatio_working_3-way'!X115=0),IF(Q115&gt;0,-Q115^(1/3),(-Q115)^(1/3)),'OddsRatio_working_3-way'!AM115-'OddsRatio_working_3-way'!R115/3)</f>
        <v>-0.64829180902651184</v>
      </c>
      <c r="AT115" s="11">
        <f>IF(('OddsRatio_working_3-way'!X115=0),IF(Q115&gt;0,-Q115^(1/3),(-Q115)^(1/3)),'OddsRatio_working_3-way'!AN115-'OddsRatio_working_3-way'!R115/3)</f>
        <v>-0.3960331576868571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1.68</v>
      </c>
      <c r="B116" s="4">
        <f>IF('True_Odds_Calculator_3-way'!B115="","",'True_Odds_Calculator_3-way'!B115)</f>
        <v>4.09</v>
      </c>
      <c r="C116" s="4">
        <f>IF('True_Odds_Calculator_3-way'!C115="","",'True_Odds_Calculator_3-way'!C115)</f>
        <v>5.13</v>
      </c>
      <c r="D116" s="9">
        <f t="shared" si="26"/>
        <v>0.58071314195547352</v>
      </c>
      <c r="E116" s="9">
        <f t="shared" si="27"/>
        <v>0.23359319621899183</v>
      </c>
      <c r="F116" s="9">
        <f t="shared" si="28"/>
        <v>0.18569366182553448</v>
      </c>
      <c r="G116" s="9">
        <f t="shared" si="29"/>
        <v>1.061795017377088</v>
      </c>
      <c r="H116" s="9">
        <f t="shared" si="30"/>
        <v>1.7220206118164199</v>
      </c>
      <c r="I116" s="9">
        <f t="shared" si="31"/>
        <v>4.2809466036952024</v>
      </c>
      <c r="J116" s="9">
        <f t="shared" si="32"/>
        <v>5.3852134217673733</v>
      </c>
      <c r="K116" s="11">
        <f t="shared" si="33"/>
        <v>0.59523809523809523</v>
      </c>
      <c r="L116" s="11">
        <f t="shared" si="34"/>
        <v>0.24449877750611249</v>
      </c>
      <c r="M116" s="11">
        <f t="shared" si="35"/>
        <v>0.19493177387914232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-0.24618834508166632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0.2241182055019828</v>
      </c>
      <c r="Q116" s="11">
        <f>2*'OddsRatio_working_3-way'!K116*'OddsRatio_working_3-way'!L116*'OddsRatio_working_3-way'!M116</f>
        <v>5.6738786203033624E-2</v>
      </c>
      <c r="R116" s="11">
        <f t="shared" si="36"/>
        <v>0</v>
      </c>
      <c r="S116" s="11">
        <f t="shared" si="37"/>
        <v>-0.91035262220734969</v>
      </c>
      <c r="T116" s="11">
        <f t="shared" si="38"/>
        <v>-0.23046901828034169</v>
      </c>
      <c r="U116" s="11">
        <f>'OddsRatio_working_3-way'!S116-'OddsRatio_working_3-way'!R116^2/3</f>
        <v>-0.91035262220734969</v>
      </c>
      <c r="V116" s="11">
        <f>'OddsRatio_working_3-way'!S116*'OddsRatio_working_3-way'!R116/3-2*'OddsRatio_working_3-way'!R116^3/27-'OddsRatio_working_3-way'!T116</f>
        <v>0.23046901828034169</v>
      </c>
      <c r="W116" s="11">
        <f>'OddsRatio_working_3-way'!V116^2+4*'OddsRatio_working_3-way'!U116^3/27</f>
        <v>-5.8654010701543594E-2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0.16716008725817899</v>
      </c>
      <c r="Y116" s="11">
        <f>IF('OddsRatio_working_3-way'!W116&gt;=0,IF('OddsRatio_working_3-way'!V116+SQRT('OddsRatio_working_3-way'!W116)&gt;0,0,PI()),ACOS('OddsRatio_working_3-way'!V116/(2*'OddsRatio_working_3-way'!X116)))</f>
        <v>0.81018259524984526</v>
      </c>
      <c r="Z116" s="11">
        <f>'OddsRatio_working_3-way'!X116^(1/3)*COS('OddsRatio_working_3-way'!Y116/3)</f>
        <v>0.53089750868854402</v>
      </c>
      <c r="AA116" s="11">
        <f>'OddsRatio_working_3-way'!X116^(1/3)*COS(('OddsRatio_working_3-way'!Y116+2*PI())/3)</f>
        <v>-0.39272417224993217</v>
      </c>
      <c r="AB116" s="11">
        <f>'OddsRatio_working_3-way'!X116^(1/3)*COS(('OddsRatio_working_3-way'!Y116+4*PI())/3)</f>
        <v>-0.13817333643861174</v>
      </c>
      <c r="AC116" s="11">
        <f>'OddsRatio_working_3-way'!X116^(1/3)*SIN('OddsRatio_working_3-way'!Y116/3)</f>
        <v>0.1469649935781101</v>
      </c>
      <c r="AD116" s="11">
        <f>'OddsRatio_working_3-way'!X116^(1/3)*SIN(('OddsRatio_working_3-way'!Y116+2*PI())/3)</f>
        <v>0.38628823254109379</v>
      </c>
      <c r="AE116" s="11">
        <f>'OddsRatio_working_3-way'!X116^(1/3)*SIN(('OddsRatio_working_3-way'!Y116+4*PI())/3)</f>
        <v>-0.53325322611920389</v>
      </c>
      <c r="AF116" s="11">
        <f>-'OddsRatio_working_3-way'!U116/(3*'OddsRatio_working_3-way'!X116^(1/3))*COS(('OddsRatio_working_3-way'!Y116)/3)</f>
        <v>0.53089750868854402</v>
      </c>
      <c r="AG116" s="11">
        <f>-'OddsRatio_working_3-way'!U116/(3*'OddsRatio_working_3-way'!X116^(1/3))*COS(('OddsRatio_working_3-way'!Y116+2*PI())/3)</f>
        <v>-0.39272417224993217</v>
      </c>
      <c r="AH116" s="11">
        <f>-'OddsRatio_working_3-way'!U116/(3*'OddsRatio_working_3-way'!X116^(1/3))*COS(('OddsRatio_working_3-way'!Y116+4*PI())/3)</f>
        <v>-0.13817333643861174</v>
      </c>
      <c r="AI116" s="11">
        <f>'OddsRatio_working_3-way'!U116/(3*'OddsRatio_working_3-way'!X116^(1/3))*SIN(('OddsRatio_working_3-way'!Y116)/3)</f>
        <v>-0.1469649935781101</v>
      </c>
      <c r="AJ116" s="11">
        <f>'OddsRatio_working_3-way'!U116/(3*'OddsRatio_working_3-way'!X116^(1/3))*SIN(('OddsRatio_working_3-way'!Y116+2*PI())/3)</f>
        <v>-0.38628823254109379</v>
      </c>
      <c r="AK116" s="11">
        <f>'OddsRatio_working_3-way'!U116/(3*'OddsRatio_working_3-way'!X116^(1/3))*SIN(('OddsRatio_working_3-way'!Y116+4*PI())/3)</f>
        <v>0.53325322611920389</v>
      </c>
      <c r="AL116" s="11">
        <f>'OddsRatio_working_3-way'!Z116+'OddsRatio_working_3-way'!AF116</f>
        <v>1.061795017377088</v>
      </c>
      <c r="AM116" s="11">
        <f>'OddsRatio_working_3-way'!AA116+'OddsRatio_working_3-way'!AG116</f>
        <v>-0.78544834449986434</v>
      </c>
      <c r="AN116" s="11">
        <f>'OddsRatio_working_3-way'!AB116+'OddsRatio_working_3-way'!AH116</f>
        <v>-0.27634667287722348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1.061795017377088</v>
      </c>
      <c r="AS116" s="11">
        <f>IF(('OddsRatio_working_3-way'!X116=0),IF(Q116&gt;0,-Q116^(1/3),(-Q116)^(1/3)),'OddsRatio_working_3-way'!AM116-'OddsRatio_working_3-way'!R116/3)</f>
        <v>-0.78544834449986434</v>
      </c>
      <c r="AT116" s="11">
        <f>IF(('OddsRatio_working_3-way'!X116=0),IF(Q116&gt;0,-Q116^(1/3),(-Q116)^(1/3)),'OddsRatio_working_3-way'!AN116-'OddsRatio_working_3-way'!R116/3)</f>
        <v>-0.27634667287722348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1.91</v>
      </c>
      <c r="B117" s="4">
        <f>IF('True_Odds_Calculator_3-way'!B116="","",'True_Odds_Calculator_3-way'!B116)</f>
        <v>3.89</v>
      </c>
      <c r="C117" s="4">
        <f>IF('True_Odds_Calculator_3-way'!C116="","",'True_Odds_Calculator_3-way'!C116)</f>
        <v>4.01</v>
      </c>
      <c r="D117" s="9">
        <f t="shared" si="26"/>
        <v>0.51154122821539971</v>
      </c>
      <c r="E117" s="9">
        <f t="shared" si="27"/>
        <v>0.24798387041663275</v>
      </c>
      <c r="F117" s="9">
        <f t="shared" si="28"/>
        <v>0.24047490136796779</v>
      </c>
      <c r="G117" s="9">
        <f t="shared" si="29"/>
        <v>1.0493149945207474</v>
      </c>
      <c r="H117" s="9">
        <f t="shared" si="30"/>
        <v>1.9548766450138797</v>
      </c>
      <c r="I117" s="9">
        <f t="shared" si="31"/>
        <v>4.0325203341649596</v>
      </c>
      <c r="J117" s="9">
        <f t="shared" si="32"/>
        <v>4.1584381335074498</v>
      </c>
      <c r="K117" s="11">
        <f t="shared" si="33"/>
        <v>0.52356020942408377</v>
      </c>
      <c r="L117" s="11">
        <f t="shared" si="34"/>
        <v>0.25706940874035988</v>
      </c>
      <c r="M117" s="11">
        <f t="shared" si="35"/>
        <v>0.24937655860349128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-0.26569194585777456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0.22857028548025887</v>
      </c>
      <c r="Q117" s="11">
        <f>2*'OddsRatio_working_3-way'!K117*'OddsRatio_working_3-way'!L117*'OddsRatio_working_3-way'!M117</f>
        <v>6.7127837145450481E-2</v>
      </c>
      <c r="R117" s="11">
        <f t="shared" si="36"/>
        <v>0</v>
      </c>
      <c r="S117" s="11">
        <f t="shared" si="37"/>
        <v>-0.86028307987406216</v>
      </c>
      <c r="T117" s="11">
        <f t="shared" si="38"/>
        <v>-0.25265288689399773</v>
      </c>
      <c r="U117" s="11">
        <f>'OddsRatio_working_3-way'!S117-'OddsRatio_working_3-way'!R117^2/3</f>
        <v>-0.86028307987406216</v>
      </c>
      <c r="V117" s="11">
        <f>'OddsRatio_working_3-way'!S117*'OddsRatio_working_3-way'!R117/3-2*'OddsRatio_working_3-way'!R117^3/27-'OddsRatio_working_3-way'!T117</f>
        <v>0.25265288689399773</v>
      </c>
      <c r="W117" s="11">
        <f>'OddsRatio_working_3-way'!V117^2+4*'OddsRatio_working_3-way'!U117^3/27</f>
        <v>-3.0490119395021886E-2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0.1535607376992025</v>
      </c>
      <c r="Y117" s="11">
        <f>IF('OddsRatio_working_3-way'!W117&gt;=0,IF('OddsRatio_working_3-way'!V117+SQRT('OddsRatio_working_3-way'!W117)&gt;0,0,PI()),ACOS('OddsRatio_working_3-way'!V117/(2*'OddsRatio_working_3-way'!X117)))</f>
        <v>0.60474331510463508</v>
      </c>
      <c r="Z117" s="11">
        <f>'OddsRatio_working_3-way'!X117^(1/3)*COS('OddsRatio_working_3-way'!Y117/3)</f>
        <v>0.5246574972603737</v>
      </c>
      <c r="AA117" s="11">
        <f>'OddsRatio_working_3-way'!X117^(1/3)*COS(('OddsRatio_working_3-way'!Y117+2*PI())/3)</f>
        <v>-0.35518160477837574</v>
      </c>
      <c r="AB117" s="11">
        <f>'OddsRatio_working_3-way'!X117^(1/3)*COS(('OddsRatio_working_3-way'!Y117+4*PI())/3)</f>
        <v>-0.16947589248199807</v>
      </c>
      <c r="AC117" s="11">
        <f>'OddsRatio_working_3-way'!X117^(1/3)*SIN('OddsRatio_working_3-way'!Y117/3)</f>
        <v>0.10721724298436493</v>
      </c>
      <c r="AD117" s="11">
        <f>'OddsRatio_working_3-way'!X117^(1/3)*SIN(('OddsRatio_working_3-way'!Y117+2*PI())/3)</f>
        <v>0.40075809942126567</v>
      </c>
      <c r="AE117" s="11">
        <f>'OddsRatio_working_3-way'!X117^(1/3)*SIN(('OddsRatio_working_3-way'!Y117+4*PI())/3)</f>
        <v>-0.50797534240563058</v>
      </c>
      <c r="AF117" s="11">
        <f>-'OddsRatio_working_3-way'!U117/(3*'OddsRatio_working_3-way'!X117^(1/3))*COS(('OddsRatio_working_3-way'!Y117)/3)</f>
        <v>0.5246574972603737</v>
      </c>
      <c r="AG117" s="11">
        <f>-'OddsRatio_working_3-way'!U117/(3*'OddsRatio_working_3-way'!X117^(1/3))*COS(('OddsRatio_working_3-way'!Y117+2*PI())/3)</f>
        <v>-0.35518160477837574</v>
      </c>
      <c r="AH117" s="11">
        <f>-'OddsRatio_working_3-way'!U117/(3*'OddsRatio_working_3-way'!X117^(1/3))*COS(('OddsRatio_working_3-way'!Y117+4*PI())/3)</f>
        <v>-0.16947589248199807</v>
      </c>
      <c r="AI117" s="11">
        <f>'OddsRatio_working_3-way'!U117/(3*'OddsRatio_working_3-way'!X117^(1/3))*SIN(('OddsRatio_working_3-way'!Y117)/3)</f>
        <v>-0.10721724298436493</v>
      </c>
      <c r="AJ117" s="11">
        <f>'OddsRatio_working_3-way'!U117/(3*'OddsRatio_working_3-way'!X117^(1/3))*SIN(('OddsRatio_working_3-way'!Y117+2*PI())/3)</f>
        <v>-0.40075809942126567</v>
      </c>
      <c r="AK117" s="11">
        <f>'OddsRatio_working_3-way'!U117/(3*'OddsRatio_working_3-way'!X117^(1/3))*SIN(('OddsRatio_working_3-way'!Y117+4*PI())/3)</f>
        <v>0.50797534240563058</v>
      </c>
      <c r="AL117" s="11">
        <f>'OddsRatio_working_3-way'!Z117+'OddsRatio_working_3-way'!AF117</f>
        <v>1.0493149945207474</v>
      </c>
      <c r="AM117" s="11">
        <f>'OddsRatio_working_3-way'!AA117+'OddsRatio_working_3-way'!AG117</f>
        <v>-0.71036320955675147</v>
      </c>
      <c r="AN117" s="11">
        <f>'OddsRatio_working_3-way'!AB117+'OddsRatio_working_3-way'!AH117</f>
        <v>-0.33895178496399614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1.0493149945207474</v>
      </c>
      <c r="AS117" s="11">
        <f>IF(('OddsRatio_working_3-way'!X117=0),IF(Q117&gt;0,-Q117^(1/3),(-Q117)^(1/3)),'OddsRatio_working_3-way'!AM117-'OddsRatio_working_3-way'!R117/3)</f>
        <v>-0.71036320955675147</v>
      </c>
      <c r="AT117" s="11">
        <f>IF(('OddsRatio_working_3-way'!X117=0),IF(Q117&gt;0,-Q117^(1/3),(-Q117)^(1/3)),'OddsRatio_working_3-way'!AN117-'OddsRatio_working_3-way'!R117/3)</f>
        <v>-0.33895178496399614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1.44</v>
      </c>
      <c r="B118" s="4">
        <f>IF('True_Odds_Calculator_3-way'!B117="","",'True_Odds_Calculator_3-way'!B117)</f>
        <v>4.99</v>
      </c>
      <c r="C118" s="4">
        <f>IF('True_Odds_Calculator_3-way'!C117="","",'True_Odds_Calculator_3-way'!C117)</f>
        <v>7.34</v>
      </c>
      <c r="D118" s="9">
        <f t="shared" si="26"/>
        <v>0.68073299558498324</v>
      </c>
      <c r="E118" s="9">
        <f t="shared" si="27"/>
        <v>0.19036667367615684</v>
      </c>
      <c r="F118" s="9">
        <f t="shared" si="28"/>
        <v>0.12890033073885998</v>
      </c>
      <c r="G118" s="9">
        <f t="shared" si="29"/>
        <v>1.0659198730221706</v>
      </c>
      <c r="H118" s="9">
        <f t="shared" si="30"/>
        <v>1.4690047441297551</v>
      </c>
      <c r="I118" s="9">
        <f t="shared" si="31"/>
        <v>5.2530202933584622</v>
      </c>
      <c r="J118" s="9">
        <f t="shared" si="32"/>
        <v>7.7579319949605603</v>
      </c>
      <c r="K118" s="11">
        <f t="shared" si="33"/>
        <v>0.69444444444444442</v>
      </c>
      <c r="L118" s="11">
        <f t="shared" si="34"/>
        <v>0.20040080160320639</v>
      </c>
      <c r="M118" s="11">
        <f t="shared" si="35"/>
        <v>0.13623978201634879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-0.21103560436040114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0.20420040808228623</v>
      </c>
      <c r="Q118" s="11">
        <f>2*'OddsRatio_working_3-way'!K118*'OddsRatio_working_3-way'!L118*'OddsRatio_working_3-way'!M118</f>
        <v>3.7920224342114436E-2</v>
      </c>
      <c r="R118" s="11">
        <f t="shared" si="36"/>
        <v>0</v>
      </c>
      <c r="S118" s="11">
        <f t="shared" si="37"/>
        <v>-0.96761117016803511</v>
      </c>
      <c r="T118" s="11">
        <f t="shared" si="38"/>
        <v>-0.17968638257530828</v>
      </c>
      <c r="U118" s="11">
        <f>'OddsRatio_working_3-way'!S118-'OddsRatio_working_3-way'!R118^2/3</f>
        <v>-0.96761117016803511</v>
      </c>
      <c r="V118" s="11">
        <f>'OddsRatio_working_3-way'!S118*'OddsRatio_working_3-way'!R118/3-2*'OddsRatio_working_3-way'!R118^3/27-'OddsRatio_working_3-way'!T118</f>
        <v>0.17968638257530828</v>
      </c>
      <c r="W118" s="11">
        <f>'OddsRatio_working_3-way'!V118^2+4*'OddsRatio_working_3-way'!U118^3/27</f>
        <v>-0.10192712130064699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0.18317636131857123</v>
      </c>
      <c r="Y118" s="11">
        <f>IF('OddsRatio_working_3-way'!W118&gt;=0,IF('OddsRatio_working_3-way'!V118+SQRT('OddsRatio_working_3-way'!W118)&gt;0,0,PI()),ACOS('OddsRatio_working_3-way'!V118/(2*'OddsRatio_working_3-way'!X118)))</f>
        <v>1.0581630613518431</v>
      </c>
      <c r="Z118" s="11">
        <f>'OddsRatio_working_3-way'!X118^(1/3)*COS('OddsRatio_working_3-way'!Y118/3)</f>
        <v>0.5329599365110852</v>
      </c>
      <c r="AA118" s="11">
        <f>'OddsRatio_working_3-way'!X118^(1/3)*COS(('OddsRatio_working_3-way'!Y118+2*PI())/3)</f>
        <v>-0.43638603670980264</v>
      </c>
      <c r="AB118" s="11">
        <f>'OddsRatio_working_3-way'!X118^(1/3)*COS(('OddsRatio_working_3-way'!Y118+4*PI())/3)</f>
        <v>-9.6573899801282781E-2</v>
      </c>
      <c r="AC118" s="11">
        <f>'OddsRatio_working_3-way'!X118^(1/3)*SIN('OddsRatio_working_3-way'!Y118/3)</f>
        <v>0.19619062871803611</v>
      </c>
      <c r="AD118" s="11">
        <f>'OddsRatio_working_3-way'!X118^(1/3)*SIN(('OddsRatio_working_3-way'!Y118+2*PI())/3)</f>
        <v>0.36346152985892344</v>
      </c>
      <c r="AE118" s="11">
        <f>'OddsRatio_working_3-way'!X118^(1/3)*SIN(('OddsRatio_working_3-way'!Y118+4*PI())/3)</f>
        <v>-0.55965215857695938</v>
      </c>
      <c r="AF118" s="11">
        <f>-'OddsRatio_working_3-way'!U118/(3*'OddsRatio_working_3-way'!X118^(1/3))*COS(('OddsRatio_working_3-way'!Y118)/3)</f>
        <v>0.53295993651108531</v>
      </c>
      <c r="AG118" s="11">
        <f>-'OddsRatio_working_3-way'!U118/(3*'OddsRatio_working_3-way'!X118^(1/3))*COS(('OddsRatio_working_3-way'!Y118+2*PI())/3)</f>
        <v>-0.43638603670980275</v>
      </c>
      <c r="AH118" s="11">
        <f>-'OddsRatio_working_3-way'!U118/(3*'OddsRatio_working_3-way'!X118^(1/3))*COS(('OddsRatio_working_3-way'!Y118+4*PI())/3)</f>
        <v>-9.6573899801282795E-2</v>
      </c>
      <c r="AI118" s="11">
        <f>'OddsRatio_working_3-way'!U118/(3*'OddsRatio_working_3-way'!X118^(1/3))*SIN(('OddsRatio_working_3-way'!Y118)/3)</f>
        <v>-0.19619062871803616</v>
      </c>
      <c r="AJ118" s="11">
        <f>'OddsRatio_working_3-way'!U118/(3*'OddsRatio_working_3-way'!X118^(1/3))*SIN(('OddsRatio_working_3-way'!Y118+2*PI())/3)</f>
        <v>-0.36346152985892355</v>
      </c>
      <c r="AK118" s="11">
        <f>'OddsRatio_working_3-way'!U118/(3*'OddsRatio_working_3-way'!X118^(1/3))*SIN(('OddsRatio_working_3-way'!Y118+4*PI())/3)</f>
        <v>0.55965215857695949</v>
      </c>
      <c r="AL118" s="11">
        <f>'OddsRatio_working_3-way'!Z118+'OddsRatio_working_3-way'!AF118</f>
        <v>1.0659198730221706</v>
      </c>
      <c r="AM118" s="11">
        <f>'OddsRatio_working_3-way'!AA118+'OddsRatio_working_3-way'!AG118</f>
        <v>-0.87277207341960539</v>
      </c>
      <c r="AN118" s="11">
        <f>'OddsRatio_working_3-way'!AB118+'OddsRatio_working_3-way'!AH118</f>
        <v>-0.19314779960256556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1.0659198730221706</v>
      </c>
      <c r="AS118" s="11">
        <f>IF(('OddsRatio_working_3-way'!X118=0),IF(Q118&gt;0,-Q118^(1/3),(-Q118)^(1/3)),'OddsRatio_working_3-way'!AM118-'OddsRatio_working_3-way'!R118/3)</f>
        <v>-0.87277207341960539</v>
      </c>
      <c r="AT118" s="11">
        <f>IF(('OddsRatio_working_3-way'!X118=0),IF(Q118&gt;0,-Q118^(1/3),(-Q118)^(1/3)),'OddsRatio_working_3-way'!AN118-'OddsRatio_working_3-way'!R118/3)</f>
        <v>-0.19314779960256556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1.97</v>
      </c>
      <c r="B119" s="4">
        <f>IF('True_Odds_Calculator_3-way'!B118="","",'True_Odds_Calculator_3-way'!B118)</f>
        <v>3.19</v>
      </c>
      <c r="C119" s="4">
        <f>IF('True_Odds_Calculator_3-way'!C118="","",'True_Odds_Calculator_3-way'!C118)</f>
        <v>4.45</v>
      </c>
      <c r="D119" s="9">
        <f t="shared" si="26"/>
        <v>0.48952180694712888</v>
      </c>
      <c r="E119" s="9">
        <f t="shared" si="27"/>
        <v>0.29811721673702651</v>
      </c>
      <c r="F119" s="9">
        <f t="shared" si="28"/>
        <v>0.21236097631584422</v>
      </c>
      <c r="G119" s="9">
        <f t="shared" si="29"/>
        <v>1.0750617662715509</v>
      </c>
      <c r="H119" s="9">
        <f t="shared" si="30"/>
        <v>2.042809913283405</v>
      </c>
      <c r="I119" s="9">
        <f t="shared" si="31"/>
        <v>3.354385268134696</v>
      </c>
      <c r="J119" s="9">
        <f t="shared" si="32"/>
        <v>4.7089630936368518</v>
      </c>
      <c r="K119" s="11">
        <f t="shared" si="33"/>
        <v>0.50761421319796951</v>
      </c>
      <c r="L119" s="11">
        <f t="shared" si="34"/>
        <v>0.31347962382445144</v>
      </c>
      <c r="M119" s="11">
        <f t="shared" si="35"/>
        <v>0.2247191011235955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-0.26207043162852584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0.23636574613353373</v>
      </c>
      <c r="Q119" s="11">
        <f>2*'OddsRatio_working_3-way'!K119*'OddsRatio_working_3-way'!L119*'OddsRatio_working_3-way'!M119</f>
        <v>7.1517623641008707E-2</v>
      </c>
      <c r="R119" s="11">
        <f t="shared" si="36"/>
        <v>0</v>
      </c>
      <c r="S119" s="11">
        <f t="shared" si="37"/>
        <v>-0.90191688037730466</v>
      </c>
      <c r="T119" s="11">
        <f t="shared" si="38"/>
        <v>-0.27289466879797425</v>
      </c>
      <c r="U119" s="11">
        <f>'OddsRatio_working_3-way'!S119-'OddsRatio_working_3-way'!R119^2/3</f>
        <v>-0.90191688037730466</v>
      </c>
      <c r="V119" s="11">
        <f>'OddsRatio_working_3-way'!S119*'OddsRatio_working_3-way'!R119/3-2*'OddsRatio_working_3-way'!R119^3/27-'OddsRatio_working_3-way'!T119</f>
        <v>0.27289466879797425</v>
      </c>
      <c r="W119" s="11">
        <f>'OddsRatio_working_3-way'!V119^2+4*'OddsRatio_working_3-way'!U119^3/27</f>
        <v>-3.4220047493099093E-2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0.16484200598713844</v>
      </c>
      <c r="Y119" s="11">
        <f>IF('OddsRatio_working_3-way'!W119&gt;=0,IF('OddsRatio_working_3-way'!V119+SQRT('OddsRatio_working_3-way'!W119)&gt;0,0,PI()),ACOS('OddsRatio_working_3-way'!V119/(2*'OddsRatio_working_3-way'!X119)))</f>
        <v>0.59571746303634432</v>
      </c>
      <c r="Z119" s="11">
        <f>'OddsRatio_working_3-way'!X119^(1/3)*COS('OddsRatio_working_3-way'!Y119/3)</f>
        <v>0.53753088313577535</v>
      </c>
      <c r="AA119" s="11">
        <f>'OddsRatio_working_3-way'!X119^(1/3)*COS(('OddsRatio_working_3-way'!Y119+2*PI())/3)</f>
        <v>-0.3624384491569535</v>
      </c>
      <c r="AB119" s="11">
        <f>'OddsRatio_working_3-way'!X119^(1/3)*COS(('OddsRatio_working_3-way'!Y119+4*PI())/3)</f>
        <v>-0.17509243397882199</v>
      </c>
      <c r="AC119" s="11">
        <f>'OddsRatio_working_3-way'!X119^(1/3)*SIN('OddsRatio_working_3-way'!Y119/3)</f>
        <v>0.10816427229469816</v>
      </c>
      <c r="AD119" s="11">
        <f>'OddsRatio_working_3-way'!X119^(1/3)*SIN(('OddsRatio_working_3-way'!Y119+2*PI())/3)</f>
        <v>0.41143326396691676</v>
      </c>
      <c r="AE119" s="11">
        <f>'OddsRatio_working_3-way'!X119^(1/3)*SIN(('OddsRatio_working_3-way'!Y119+4*PI())/3)</f>
        <v>-0.51959753626161465</v>
      </c>
      <c r="AF119" s="11">
        <f>-'OddsRatio_working_3-way'!U119/(3*'OddsRatio_working_3-way'!X119^(1/3))*COS(('OddsRatio_working_3-way'!Y119)/3)</f>
        <v>0.53753088313577557</v>
      </c>
      <c r="AG119" s="11">
        <f>-'OddsRatio_working_3-way'!U119/(3*'OddsRatio_working_3-way'!X119^(1/3))*COS(('OddsRatio_working_3-way'!Y119+2*PI())/3)</f>
        <v>-0.36243844915695361</v>
      </c>
      <c r="AH119" s="11">
        <f>-'OddsRatio_working_3-way'!U119/(3*'OddsRatio_working_3-way'!X119^(1/3))*COS(('OddsRatio_working_3-way'!Y119+4*PI())/3)</f>
        <v>-0.17509243397882207</v>
      </c>
      <c r="AI119" s="11">
        <f>'OddsRatio_working_3-way'!U119/(3*'OddsRatio_working_3-way'!X119^(1/3))*SIN(('OddsRatio_working_3-way'!Y119)/3)</f>
        <v>-0.1081642722946982</v>
      </c>
      <c r="AJ119" s="11">
        <f>'OddsRatio_working_3-way'!U119/(3*'OddsRatio_working_3-way'!X119^(1/3))*SIN(('OddsRatio_working_3-way'!Y119+2*PI())/3)</f>
        <v>-0.41143326396691693</v>
      </c>
      <c r="AK119" s="11">
        <f>'OddsRatio_working_3-way'!U119/(3*'OddsRatio_working_3-way'!X119^(1/3))*SIN(('OddsRatio_working_3-way'!Y119+4*PI())/3)</f>
        <v>0.51959753626161487</v>
      </c>
      <c r="AL119" s="11">
        <f>'OddsRatio_working_3-way'!Z119+'OddsRatio_working_3-way'!AF119</f>
        <v>1.0750617662715509</v>
      </c>
      <c r="AM119" s="11">
        <f>'OddsRatio_working_3-way'!AA119+'OddsRatio_working_3-way'!AG119</f>
        <v>-0.72487689831390711</v>
      </c>
      <c r="AN119" s="11">
        <f>'OddsRatio_working_3-way'!AB119+'OddsRatio_working_3-way'!AH119</f>
        <v>-0.35018486795764403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1.0750617662715509</v>
      </c>
      <c r="AS119" s="11">
        <f>IF(('OddsRatio_working_3-way'!X119=0),IF(Q119&gt;0,-Q119^(1/3),(-Q119)^(1/3)),'OddsRatio_working_3-way'!AM119-'OddsRatio_working_3-way'!R119/3)</f>
        <v>-0.72487689831390711</v>
      </c>
      <c r="AT119" s="11">
        <f>IF(('OddsRatio_working_3-way'!X119=0),IF(Q119&gt;0,-Q119^(1/3),(-Q119)^(1/3)),'OddsRatio_working_3-way'!AN119-'OddsRatio_working_3-way'!R119/3)</f>
        <v>-0.35018486795764403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1.68</v>
      </c>
      <c r="B120" s="4">
        <f>IF('True_Odds_Calculator_3-way'!B119="","",'True_Odds_Calculator_3-way'!B119)</f>
        <v>3.71</v>
      </c>
      <c r="C120" s="4">
        <f>IF('True_Odds_Calculator_3-way'!C119="","",'True_Odds_Calculator_3-way'!C119)</f>
        <v>5.55</v>
      </c>
      <c r="D120" s="9">
        <f t="shared" si="26"/>
        <v>0.57643274276894541</v>
      </c>
      <c r="E120" s="9">
        <f t="shared" si="27"/>
        <v>0.25455493756438508</v>
      </c>
      <c r="F120" s="9">
        <f t="shared" si="28"/>
        <v>0.16901231966666988</v>
      </c>
      <c r="G120" s="9">
        <f t="shared" si="29"/>
        <v>1.0805996591166298</v>
      </c>
      <c r="H120" s="9">
        <f t="shared" si="30"/>
        <v>1.7348077681993082</v>
      </c>
      <c r="I120" s="9">
        <f t="shared" si="31"/>
        <v>3.9284250762060666</v>
      </c>
      <c r="J120" s="9">
        <f t="shared" si="32"/>
        <v>5.9167284489806651</v>
      </c>
      <c r="K120" s="11">
        <f t="shared" si="33"/>
        <v>0.59523809523809523</v>
      </c>
      <c r="L120" s="11">
        <f t="shared" si="34"/>
        <v>0.26954177897574122</v>
      </c>
      <c r="M120" s="11">
        <f t="shared" si="35"/>
        <v>0.1801801801801802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-0.24238928955910111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0.22953257454605169</v>
      </c>
      <c r="Q120" s="11">
        <f>2*'OddsRatio_working_3-way'!K120*'OddsRatio_working_3-way'!L120*'OddsRatio_working_3-way'!M120</f>
        <v>5.7816769407065906E-2</v>
      </c>
      <c r="R120" s="11">
        <f t="shared" si="36"/>
        <v>0</v>
      </c>
      <c r="S120" s="11">
        <f t="shared" si="37"/>
        <v>-0.94695840300355105</v>
      </c>
      <c r="T120" s="11">
        <f t="shared" si="38"/>
        <v>-0.23852856498829997</v>
      </c>
      <c r="U120" s="11">
        <f>'OddsRatio_working_3-way'!S120-'OddsRatio_working_3-way'!R120^2/3</f>
        <v>-0.94695840300355105</v>
      </c>
      <c r="V120" s="11">
        <f>'OddsRatio_working_3-way'!S120*'OddsRatio_working_3-way'!R120/3-2*'OddsRatio_working_3-way'!R120^3/27-'OddsRatio_working_3-way'!T120</f>
        <v>0.23852856498829997</v>
      </c>
      <c r="W120" s="11">
        <f>'OddsRatio_working_3-way'!V120^2+4*'OddsRatio_working_3-way'!U120^3/27</f>
        <v>-6.8906525793270348E-2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0.17734317163951366</v>
      </c>
      <c r="Y120" s="11">
        <f>IF('OddsRatio_working_3-way'!W120&gt;=0,IF('OddsRatio_working_3-way'!V120+SQRT('OddsRatio_working_3-way'!W120)&gt;0,0,PI()),ACOS('OddsRatio_working_3-way'!V120/(2*'OddsRatio_working_3-way'!X120)))</f>
        <v>0.83320715050171934</v>
      </c>
      <c r="Z120" s="11">
        <f>'OddsRatio_working_3-way'!X120^(1/3)*COS('OddsRatio_working_3-way'!Y120/3)</f>
        <v>0.5402998295583149</v>
      </c>
      <c r="AA120" s="11">
        <f>'OddsRatio_working_3-way'!X120^(1/3)*COS(('OddsRatio_working_3-way'!Y120+2*PI())/3)</f>
        <v>-0.4035540803263008</v>
      </c>
      <c r="AB120" s="11">
        <f>'OddsRatio_working_3-way'!X120^(1/3)*COS(('OddsRatio_working_3-way'!Y120+4*PI())/3)</f>
        <v>-0.1367457492320143</v>
      </c>
      <c r="AC120" s="11">
        <f>'OddsRatio_working_3-way'!X120^(1/3)*SIN('OddsRatio_working_3-way'!Y120/3)</f>
        <v>0.15404186177932117</v>
      </c>
      <c r="AD120" s="11">
        <f>'OddsRatio_working_3-way'!X120^(1/3)*SIN(('OddsRatio_working_3-way'!Y120+2*PI())/3)</f>
        <v>0.39089244716824251</v>
      </c>
      <c r="AE120" s="11">
        <f>'OddsRatio_working_3-way'!X120^(1/3)*SIN(('OddsRatio_working_3-way'!Y120+4*PI())/3)</f>
        <v>-0.54493430894756367</v>
      </c>
      <c r="AF120" s="11">
        <f>-'OddsRatio_working_3-way'!U120/(3*'OddsRatio_working_3-way'!X120^(1/3))*COS(('OddsRatio_working_3-way'!Y120)/3)</f>
        <v>0.5402998295583149</v>
      </c>
      <c r="AG120" s="11">
        <f>-'OddsRatio_working_3-way'!U120/(3*'OddsRatio_working_3-way'!X120^(1/3))*COS(('OddsRatio_working_3-way'!Y120+2*PI())/3)</f>
        <v>-0.4035540803263008</v>
      </c>
      <c r="AH120" s="11">
        <f>-'OddsRatio_working_3-way'!U120/(3*'OddsRatio_working_3-way'!X120^(1/3))*COS(('OddsRatio_working_3-way'!Y120+4*PI())/3)</f>
        <v>-0.1367457492320143</v>
      </c>
      <c r="AI120" s="11">
        <f>'OddsRatio_working_3-way'!U120/(3*'OddsRatio_working_3-way'!X120^(1/3))*SIN(('OddsRatio_working_3-way'!Y120)/3)</f>
        <v>-0.15404186177932117</v>
      </c>
      <c r="AJ120" s="11">
        <f>'OddsRatio_working_3-way'!U120/(3*'OddsRatio_working_3-way'!X120^(1/3))*SIN(('OddsRatio_working_3-way'!Y120+2*PI())/3)</f>
        <v>-0.39089244716824251</v>
      </c>
      <c r="AK120" s="11">
        <f>'OddsRatio_working_3-way'!U120/(3*'OddsRatio_working_3-way'!X120^(1/3))*SIN(('OddsRatio_working_3-way'!Y120+4*PI())/3)</f>
        <v>0.54493430894756367</v>
      </c>
      <c r="AL120" s="11">
        <f>'OddsRatio_working_3-way'!Z120+'OddsRatio_working_3-way'!AF120</f>
        <v>1.0805996591166298</v>
      </c>
      <c r="AM120" s="11">
        <f>'OddsRatio_working_3-way'!AA120+'OddsRatio_working_3-way'!AG120</f>
        <v>-0.8071081606526016</v>
      </c>
      <c r="AN120" s="11">
        <f>'OddsRatio_working_3-way'!AB120+'OddsRatio_working_3-way'!AH120</f>
        <v>-0.27349149846402859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1.0805996591166298</v>
      </c>
      <c r="AS120" s="11">
        <f>IF(('OddsRatio_working_3-way'!X120=0),IF(Q120&gt;0,-Q120^(1/3),(-Q120)^(1/3)),'OddsRatio_working_3-way'!AM120-'OddsRatio_working_3-way'!R120/3)</f>
        <v>-0.8071081606526016</v>
      </c>
      <c r="AT120" s="11">
        <f>IF(('OddsRatio_working_3-way'!X120=0),IF(Q120&gt;0,-Q120^(1/3),(-Q120)^(1/3)),'OddsRatio_working_3-way'!AN120-'OddsRatio_working_3-way'!R120/3)</f>
        <v>-0.27349149846402859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1.7</v>
      </c>
      <c r="B2" s="4">
        <f>IF('True_Odds_Calculator_3-way'!B3="","",'True_Odds_Calculator_3-way'!B3)</f>
        <v>4</v>
      </c>
      <c r="C2" s="4">
        <f>IF('True_Odds_Calculator_3-way'!C3="","",'True_Odds_Calculator_3-way'!C3)</f>
        <v>5.18</v>
      </c>
      <c r="D2" s="4">
        <f>IF(A2="","",((1/A2)+(1/B2)+(1/C2))-1)</f>
        <v>3.1285487167840076E-2</v>
      </c>
      <c r="E2" s="4">
        <f>IF(A2="","",(3*A2)/(3-($D2*A2)))</f>
        <v>1.7306823020734383</v>
      </c>
      <c r="F2" s="4">
        <f>IF(B2="","",(3*B2)/(3-($D2*B2)))</f>
        <v>4.1741191341444148</v>
      </c>
      <c r="G2" s="4">
        <f>IF(C2="","",(3*C2)/(3-($D2*C2)))</f>
        <v>5.4758006010985589</v>
      </c>
      <c r="I2" s="4">
        <f>IF(A2="","",D2+1)</f>
        <v>1.0312854871678401</v>
      </c>
    </row>
    <row r="3" spans="1:9" x14ac:dyDescent="0.2">
      <c r="A3" s="4">
        <f>IF('True_Odds_Calculator_3-way'!A4="","",'True_Odds_Calculator_3-way'!A4)</f>
        <v>4.3600000000000003</v>
      </c>
      <c r="B3" s="4">
        <f>IF('True_Odds_Calculator_3-way'!B4="","",'True_Odds_Calculator_3-way'!B4)</f>
        <v>3.7</v>
      </c>
      <c r="C3" s="4">
        <f>IF('True_Odds_Calculator_3-way'!C4="","",'True_Odds_Calculator_3-way'!C4)</f>
        <v>1.88</v>
      </c>
      <c r="D3" s="4">
        <f t="shared" ref="D3:D66" si="0">IF(A3="","",((1/A3)+(1/B3)+(1/C3))-1)</f>
        <v>3.1542962052429235E-2</v>
      </c>
      <c r="E3" s="4">
        <f t="shared" ref="E3:E66" si="1">IF(A3="","",(3*A3)/(3-($D3*A3)))</f>
        <v>4.5694759172653212</v>
      </c>
      <c r="F3" s="4">
        <f t="shared" ref="F3:F66" si="2">IF(B3="","",(3*B3)/(3-($D3*B3)))</f>
        <v>3.8497674513069451</v>
      </c>
      <c r="G3" s="4">
        <f t="shared" ref="G3:G66" si="3">IF(C3="","",(3*C3)/(3-($D3*C3)))</f>
        <v>1.9179112028492795</v>
      </c>
      <c r="I3" s="4">
        <f t="shared" ref="I3:I66" si="4">IF(A3="","",D3+1)</f>
        <v>1.0315429620524292</v>
      </c>
    </row>
    <row r="4" spans="1:9" x14ac:dyDescent="0.2">
      <c r="A4" s="4">
        <f>IF('True_Odds_Calculator_3-way'!A5="","",'True_Odds_Calculator_3-way'!A5)</f>
        <v>1.2</v>
      </c>
      <c r="B4" s="4">
        <f>IF('True_Odds_Calculator_3-way'!B5="","",'True_Odds_Calculator_3-way'!B5)</f>
        <v>7.52</v>
      </c>
      <c r="C4" s="4">
        <f>IF('True_Odds_Calculator_3-way'!C5="","",'True_Odds_Calculator_3-way'!C5)</f>
        <v>14.79</v>
      </c>
      <c r="D4" s="4">
        <f t="shared" si="0"/>
        <v>3.3925308935019327E-2</v>
      </c>
      <c r="E4" s="4">
        <f t="shared" si="1"/>
        <v>1.2165081661433548</v>
      </c>
      <c r="F4" s="4">
        <f t="shared" si="2"/>
        <v>8.2189335120009446</v>
      </c>
      <c r="G4" s="4">
        <f t="shared" si="3"/>
        <v>17.760470117316412</v>
      </c>
      <c r="I4" s="4">
        <f t="shared" si="4"/>
        <v>1.0339253089350193</v>
      </c>
    </row>
    <row r="5" spans="1:9" x14ac:dyDescent="0.2">
      <c r="A5" s="4">
        <f>IF('True_Odds_Calculator_3-way'!A6="","",'True_Odds_Calculator_3-way'!A6)</f>
        <v>1.82</v>
      </c>
      <c r="B5" s="4">
        <f>IF('True_Odds_Calculator_3-way'!B6="","",'True_Odds_Calculator_3-way'!B6)</f>
        <v>3.55</v>
      </c>
      <c r="C5" s="4">
        <f>IF('True_Odds_Calculator_3-way'!C6="","",'True_Odds_Calculator_3-way'!C6)</f>
        <v>5.04</v>
      </c>
      <c r="D5" s="4">
        <f t="shared" si="0"/>
        <v>2.955338870831814E-2</v>
      </c>
      <c r="E5" s="4">
        <f t="shared" si="1"/>
        <v>1.8532266032093399</v>
      </c>
      <c r="F5" s="4">
        <f t="shared" si="2"/>
        <v>3.6786478706915631</v>
      </c>
      <c r="G5" s="4">
        <f t="shared" si="3"/>
        <v>5.3033075940901071</v>
      </c>
      <c r="I5" s="4">
        <f t="shared" si="4"/>
        <v>1.0295533887083181</v>
      </c>
    </row>
    <row r="6" spans="1:9" x14ac:dyDescent="0.2">
      <c r="A6" s="4">
        <f>IF('True_Odds_Calculator_3-way'!A7="","",'True_Odds_Calculator_3-way'!A7)</f>
        <v>1.45</v>
      </c>
      <c r="B6" s="4">
        <f>IF('True_Odds_Calculator_3-way'!B7="","",'True_Odds_Calculator_3-way'!B7)</f>
        <v>4.7</v>
      </c>
      <c r="C6" s="4">
        <f>IF('True_Odds_Calculator_3-way'!C7="","",'True_Odds_Calculator_3-way'!C7)</f>
        <v>7.59</v>
      </c>
      <c r="D6" s="4">
        <f t="shared" si="0"/>
        <v>3.4173435525950868E-2</v>
      </c>
      <c r="E6" s="4">
        <f t="shared" si="1"/>
        <v>1.4743521104479893</v>
      </c>
      <c r="F6" s="4">
        <f t="shared" si="2"/>
        <v>4.965864343807854</v>
      </c>
      <c r="G6" s="4">
        <f t="shared" si="3"/>
        <v>8.3083280015633925</v>
      </c>
      <c r="I6" s="4">
        <f t="shared" si="4"/>
        <v>1.0341734355259509</v>
      </c>
    </row>
    <row r="7" spans="1:9" x14ac:dyDescent="0.2">
      <c r="A7" s="4">
        <f>IF('True_Odds_Calculator_3-way'!A8="","",'True_Odds_Calculator_3-way'!A8)</f>
        <v>2.92</v>
      </c>
      <c r="B7" s="4">
        <f>IF('True_Odds_Calculator_3-way'!B8="","",'True_Odds_Calculator_3-way'!B8)</f>
        <v>3.64</v>
      </c>
      <c r="C7" s="4">
        <f>IF('True_Odds_Calculator_3-way'!C8="","",'True_Odds_Calculator_3-way'!C8)</f>
        <v>2.44</v>
      </c>
      <c r="D7" s="4">
        <f t="shared" si="0"/>
        <v>2.7027093723702711E-2</v>
      </c>
      <c r="E7" s="4">
        <f t="shared" si="1"/>
        <v>2.9988899112669074</v>
      </c>
      <c r="F7" s="4">
        <f t="shared" si="2"/>
        <v>3.763413131572674</v>
      </c>
      <c r="G7" s="4">
        <f t="shared" si="3"/>
        <v>2.4948417006483021</v>
      </c>
      <c r="I7" s="4">
        <f t="shared" si="4"/>
        <v>1.0270270937237027</v>
      </c>
    </row>
    <row r="8" spans="1:9" x14ac:dyDescent="0.2">
      <c r="A8" s="4">
        <f>IF('True_Odds_Calculator_3-way'!A9="","",'True_Odds_Calculator_3-way'!A9)</f>
        <v>2.0699999999999998</v>
      </c>
      <c r="B8" s="4">
        <f>IF('True_Odds_Calculator_3-way'!B9="","",'True_Odds_Calculator_3-way'!B9)</f>
        <v>3.51</v>
      </c>
      <c r="C8" s="4">
        <f>IF('True_Odds_Calculator_3-way'!C9="","",'True_Odds_Calculator_3-way'!C9)</f>
        <v>3.84</v>
      </c>
      <c r="D8" s="4">
        <f t="shared" si="0"/>
        <v>2.8408739006565265E-2</v>
      </c>
      <c r="E8" s="4">
        <f t="shared" si="1"/>
        <v>2.111387480555003</v>
      </c>
      <c r="F8" s="4">
        <f t="shared" si="2"/>
        <v>3.6306772665732856</v>
      </c>
      <c r="G8" s="4">
        <f t="shared" si="3"/>
        <v>3.9849037977026631</v>
      </c>
      <c r="I8" s="4">
        <f t="shared" si="4"/>
        <v>1.0284087390065653</v>
      </c>
    </row>
    <row r="9" spans="1:9" x14ac:dyDescent="0.2">
      <c r="A9" s="4">
        <f>IF('True_Odds_Calculator_3-way'!A10="","",'True_Odds_Calculator_3-way'!A10)</f>
        <v>1.6</v>
      </c>
      <c r="B9" s="4">
        <f>IF('True_Odds_Calculator_3-way'!B10="","",'True_Odds_Calculator_3-way'!B10)</f>
        <v>3.75</v>
      </c>
      <c r="C9" s="4">
        <f>IF('True_Odds_Calculator_3-way'!C10="","",'True_Odds_Calculator_3-way'!C10)</f>
        <v>6.33</v>
      </c>
      <c r="D9" s="4">
        <f t="shared" si="0"/>
        <v>4.9644549763033119E-2</v>
      </c>
      <c r="E9" s="4">
        <f t="shared" si="1"/>
        <v>1.6435155134363237</v>
      </c>
      <c r="F9" s="4">
        <f t="shared" si="2"/>
        <v>3.9981051634296536</v>
      </c>
      <c r="G9" s="4">
        <f t="shared" si="3"/>
        <v>7.0706506562412725</v>
      </c>
      <c r="I9" s="4">
        <f t="shared" si="4"/>
        <v>1.0496445497630331</v>
      </c>
    </row>
    <row r="10" spans="1:9" x14ac:dyDescent="0.2">
      <c r="A10" s="4">
        <f>IF('True_Odds_Calculator_3-way'!A11="","",'True_Odds_Calculator_3-way'!A11)</f>
        <v>2.54</v>
      </c>
      <c r="B10" s="4">
        <f>IF('True_Odds_Calculator_3-way'!B11="","",'True_Odds_Calculator_3-way'!B11)</f>
        <v>2.96</v>
      </c>
      <c r="C10" s="4">
        <f>IF('True_Odds_Calculator_3-way'!C11="","",'True_Odds_Calculator_3-way'!C11)</f>
        <v>3.19</v>
      </c>
      <c r="D10" s="4">
        <f t="shared" si="0"/>
        <v>4.501824906386398E-2</v>
      </c>
      <c r="E10" s="4">
        <f t="shared" si="1"/>
        <v>2.6406495481272847</v>
      </c>
      <c r="F10" s="4">
        <f t="shared" si="2"/>
        <v>3.0975887132548436</v>
      </c>
      <c r="G10" s="4">
        <f t="shared" si="3"/>
        <v>3.3503807316021943</v>
      </c>
      <c r="I10" s="4">
        <f t="shared" si="4"/>
        <v>1.045018249063864</v>
      </c>
    </row>
    <row r="11" spans="1:9" x14ac:dyDescent="0.2">
      <c r="A11" s="4">
        <f>IF('True_Odds_Calculator_3-way'!A12="","",'True_Odds_Calculator_3-way'!A12)</f>
        <v>2.69</v>
      </c>
      <c r="B11" s="4">
        <f>IF('True_Odds_Calculator_3-way'!B12="","",'True_Odds_Calculator_3-way'!B12)</f>
        <v>3.15</v>
      </c>
      <c r="C11" s="4">
        <f>IF('True_Odds_Calculator_3-way'!C12="","",'True_Odds_Calculator_3-way'!C12)</f>
        <v>2.91</v>
      </c>
      <c r="D11" s="4">
        <f t="shared" si="0"/>
        <v>3.2850141040077219E-2</v>
      </c>
      <c r="E11" s="4">
        <f t="shared" si="1"/>
        <v>2.7716404044514165</v>
      </c>
      <c r="F11" s="4">
        <f t="shared" si="2"/>
        <v>3.2625334170427087</v>
      </c>
      <c r="G11" s="4">
        <f t="shared" si="3"/>
        <v>3.0057780250978401</v>
      </c>
      <c r="I11" s="4">
        <f t="shared" si="4"/>
        <v>1.0328501410400772</v>
      </c>
    </row>
    <row r="12" spans="1:9" x14ac:dyDescent="0.2">
      <c r="A12" s="4">
        <f>IF('True_Odds_Calculator_3-way'!A13="","",'True_Odds_Calculator_3-way'!A13)</f>
        <v>2.16</v>
      </c>
      <c r="B12" s="4">
        <f>IF('True_Odds_Calculator_3-way'!B13="","",'True_Odds_Calculator_3-way'!B13)</f>
        <v>3.25</v>
      </c>
      <c r="C12" s="4">
        <f>IF('True_Odds_Calculator_3-way'!C13="","",'True_Odds_Calculator_3-way'!C13)</f>
        <v>3.79</v>
      </c>
      <c r="D12" s="4">
        <f t="shared" si="0"/>
        <v>3.4507513399334E-2</v>
      </c>
      <c r="E12" s="4">
        <f t="shared" si="1"/>
        <v>2.2150334125169286</v>
      </c>
      <c r="F12" s="4">
        <f t="shared" si="2"/>
        <v>3.3762134587646093</v>
      </c>
      <c r="G12" s="4">
        <f t="shared" si="3"/>
        <v>3.9627542585356896</v>
      </c>
      <c r="I12" s="4">
        <f t="shared" si="4"/>
        <v>1.034507513399334</v>
      </c>
    </row>
    <row r="13" spans="1:9" x14ac:dyDescent="0.2">
      <c r="A13" s="4">
        <f>IF('True_Odds_Calculator_3-way'!A14="","",'True_Odds_Calculator_3-way'!A14)</f>
        <v>2.04</v>
      </c>
      <c r="B13" s="4">
        <f>IF('True_Odds_Calculator_3-way'!B14="","",'True_Odds_Calculator_3-way'!B14)</f>
        <v>3.21</v>
      </c>
      <c r="C13" s="4">
        <f>IF('True_Odds_Calculator_3-way'!C14="","",'True_Odds_Calculator_3-way'!C14)</f>
        <v>4.32</v>
      </c>
      <c r="D13" s="4">
        <f t="shared" si="0"/>
        <v>3.3204039663632834E-2</v>
      </c>
      <c r="E13" s="4">
        <f t="shared" si="1"/>
        <v>2.0871246595862978</v>
      </c>
      <c r="F13" s="4">
        <f t="shared" si="2"/>
        <v>3.3282470337762664</v>
      </c>
      <c r="G13" s="4">
        <f t="shared" si="3"/>
        <v>4.5369278379085776</v>
      </c>
      <c r="I13" s="4">
        <f t="shared" si="4"/>
        <v>1.0332040396636328</v>
      </c>
    </row>
    <row r="14" spans="1:9" x14ac:dyDescent="0.2">
      <c r="A14" s="4">
        <f>IF('True_Odds_Calculator_3-way'!A15="","",'True_Odds_Calculator_3-way'!A15)</f>
        <v>1.7</v>
      </c>
      <c r="B14" s="4">
        <f>IF('True_Odds_Calculator_3-way'!B15="","",'True_Odds_Calculator_3-way'!B15)</f>
        <v>4.3899999999999997</v>
      </c>
      <c r="C14" s="4">
        <f>IF('True_Odds_Calculator_3-way'!C15="","",'True_Odds_Calculator_3-way'!C15)</f>
        <v>4.66</v>
      </c>
      <c r="D14" s="4">
        <f t="shared" si="0"/>
        <v>3.061800159758099E-2</v>
      </c>
      <c r="E14" s="4">
        <f t="shared" si="1"/>
        <v>1.7300161273794352</v>
      </c>
      <c r="F14" s="4">
        <f t="shared" si="2"/>
        <v>4.5959170404357828</v>
      </c>
      <c r="G14" s="4">
        <f t="shared" si="3"/>
        <v>4.8926964600749008</v>
      </c>
      <c r="I14" s="4">
        <f t="shared" si="4"/>
        <v>1.030618001597581</v>
      </c>
    </row>
    <row r="15" spans="1:9" x14ac:dyDescent="0.2">
      <c r="A15" s="4">
        <f>IF('True_Odds_Calculator_3-way'!A16="","",'True_Odds_Calculator_3-way'!A16)</f>
        <v>1.17</v>
      </c>
      <c r="B15" s="4">
        <f>IF('True_Odds_Calculator_3-way'!B16="","",'True_Odds_Calculator_3-way'!B16)</f>
        <v>8.52</v>
      </c>
      <c r="C15" s="4">
        <f>IF('True_Odds_Calculator_3-way'!C16="","",'True_Odds_Calculator_3-way'!C16)</f>
        <v>16.03</v>
      </c>
      <c r="D15" s="4">
        <f t="shared" si="0"/>
        <v>3.4454778534980468E-2</v>
      </c>
      <c r="E15" s="4">
        <f t="shared" si="1"/>
        <v>1.1859358512738098</v>
      </c>
      <c r="F15" s="4">
        <f t="shared" si="2"/>
        <v>9.4441221937455406</v>
      </c>
      <c r="G15" s="4">
        <f t="shared" si="3"/>
        <v>19.647096635216936</v>
      </c>
      <c r="I15" s="4">
        <f t="shared" si="4"/>
        <v>1.0344547785349805</v>
      </c>
    </row>
    <row r="16" spans="1:9" x14ac:dyDescent="0.2">
      <c r="A16" s="4">
        <f>IF('True_Odds_Calculator_3-way'!A17="","",'True_Odds_Calculator_3-way'!A17)</f>
        <v>1.49</v>
      </c>
      <c r="B16" s="4">
        <f>IF('True_Odds_Calculator_3-way'!B17="","",'True_Odds_Calculator_3-way'!B17)</f>
        <v>4.76</v>
      </c>
      <c r="C16" s="4">
        <f>IF('True_Odds_Calculator_3-way'!C17="","",'True_Odds_Calculator_3-way'!C17)</f>
        <v>6.64</v>
      </c>
      <c r="D16" s="4">
        <f t="shared" si="0"/>
        <v>3.1827382849315189E-2</v>
      </c>
      <c r="E16" s="4">
        <f t="shared" si="1"/>
        <v>1.5139316257926891</v>
      </c>
      <c r="F16" s="4">
        <f t="shared" si="2"/>
        <v>5.0131619062650632</v>
      </c>
      <c r="G16" s="4">
        <f t="shared" si="3"/>
        <v>7.1431999132788535</v>
      </c>
      <c r="I16" s="4">
        <f t="shared" si="4"/>
        <v>1.0318273828493152</v>
      </c>
    </row>
    <row r="17" spans="1:9" x14ac:dyDescent="0.2">
      <c r="A17" s="4">
        <f>IF('True_Odds_Calculator_3-way'!A18="","",'True_Odds_Calculator_3-way'!A18)</f>
        <v>2.17</v>
      </c>
      <c r="B17" s="4">
        <f>IF('True_Odds_Calculator_3-way'!B18="","",'True_Odds_Calculator_3-way'!B18)</f>
        <v>3.26</v>
      </c>
      <c r="C17" s="4">
        <f>IF('True_Odds_Calculator_3-way'!C18="","",'True_Odds_Calculator_3-way'!C18)</f>
        <v>3.74</v>
      </c>
      <c r="D17" s="4">
        <f t="shared" si="0"/>
        <v>3.4957638489611309E-2</v>
      </c>
      <c r="E17" s="4">
        <f t="shared" si="1"/>
        <v>2.2262941294011034</v>
      </c>
      <c r="F17" s="4">
        <f t="shared" si="2"/>
        <v>3.38872865365229</v>
      </c>
      <c r="G17" s="4">
        <f t="shared" si="3"/>
        <v>3.9104180629655327</v>
      </c>
      <c r="I17" s="4">
        <f t="shared" si="4"/>
        <v>1.0349576384896113</v>
      </c>
    </row>
    <row r="18" spans="1:9" x14ac:dyDescent="0.2">
      <c r="A18" s="4">
        <f>IF('True_Odds_Calculator_3-way'!A19="","",'True_Odds_Calculator_3-way'!A19)</f>
        <v>3.58</v>
      </c>
      <c r="B18" s="4">
        <f>IF('True_Odds_Calculator_3-way'!B19="","",'True_Odds_Calculator_3-way'!B19)</f>
        <v>3.35</v>
      </c>
      <c r="C18" s="4">
        <f>IF('True_Odds_Calculator_3-way'!C19="","",'True_Odds_Calculator_3-way'!C19)</f>
        <v>2.19</v>
      </c>
      <c r="D18" s="4">
        <f t="shared" si="0"/>
        <v>3.4458076191324682E-2</v>
      </c>
      <c r="E18" s="4">
        <f t="shared" si="1"/>
        <v>3.7335223296296949</v>
      </c>
      <c r="F18" s="4">
        <f t="shared" si="2"/>
        <v>3.4840603177368514</v>
      </c>
      <c r="G18" s="4">
        <f t="shared" si="3"/>
        <v>2.2465095910157875</v>
      </c>
      <c r="I18" s="4">
        <f t="shared" si="4"/>
        <v>1.0344580761913247</v>
      </c>
    </row>
    <row r="19" spans="1:9" x14ac:dyDescent="0.2">
      <c r="A19" s="4">
        <f>IF('True_Odds_Calculator_3-way'!A20="","",'True_Odds_Calculator_3-way'!A20)</f>
        <v>3.18</v>
      </c>
      <c r="B19" s="4">
        <f>IF('True_Odds_Calculator_3-way'!B20="","",'True_Odds_Calculator_3-way'!B20)</f>
        <v>3.23</v>
      </c>
      <c r="C19" s="4">
        <f>IF('True_Odds_Calculator_3-way'!C20="","",'True_Odds_Calculator_3-way'!C20)</f>
        <v>2.4500000000000002</v>
      </c>
      <c r="D19" s="4">
        <f t="shared" si="0"/>
        <v>3.2226197330968098E-2</v>
      </c>
      <c r="E19" s="4">
        <f t="shared" si="1"/>
        <v>3.292470015739529</v>
      </c>
      <c r="F19" s="4">
        <f t="shared" si="2"/>
        <v>3.3460991763595733</v>
      </c>
      <c r="G19" s="4">
        <f t="shared" si="3"/>
        <v>2.516222086755326</v>
      </c>
      <c r="I19" s="4">
        <f t="shared" si="4"/>
        <v>1.0322261973309681</v>
      </c>
    </row>
    <row r="20" spans="1:9" x14ac:dyDescent="0.2">
      <c r="A20" s="4">
        <f>IF('True_Odds_Calculator_3-way'!A21="","",'True_Odds_Calculator_3-way'!A21)</f>
        <v>6.1</v>
      </c>
      <c r="B20" s="4">
        <f>IF('True_Odds_Calculator_3-way'!B21="","",'True_Odds_Calculator_3-way'!B21)</f>
        <v>4.4000000000000004</v>
      </c>
      <c r="C20" s="4">
        <f>IF('True_Odds_Calculator_3-way'!C21="","",'True_Odds_Calculator_3-way'!C21)</f>
        <v>2.5</v>
      </c>
      <c r="D20" s="4">
        <f t="shared" si="0"/>
        <v>-0.20879284649776453</v>
      </c>
      <c r="E20" s="4">
        <f t="shared" si="1"/>
        <v>4.2820676451818755</v>
      </c>
      <c r="F20" s="4">
        <f t="shared" si="2"/>
        <v>3.3684738955823295</v>
      </c>
      <c r="G20" s="4">
        <f t="shared" si="3"/>
        <v>2.1294827039035225</v>
      </c>
      <c r="I20" s="4">
        <f t="shared" si="4"/>
        <v>0.79120715350223547</v>
      </c>
    </row>
    <row r="21" spans="1:9" x14ac:dyDescent="0.2">
      <c r="A21" s="4">
        <f>IF('True_Odds_Calculator_3-way'!A22="","",'True_Odds_Calculator_3-way'!A22)</f>
        <v>1.46</v>
      </c>
      <c r="B21" s="4">
        <f>IF('True_Odds_Calculator_3-way'!B22="","",'True_Odds_Calculator_3-way'!B22)</f>
        <v>4.78</v>
      </c>
      <c r="C21" s="4">
        <f>IF('True_Odds_Calculator_3-way'!C22="","",'True_Odds_Calculator_3-way'!C22)</f>
        <v>7.31</v>
      </c>
      <c r="D21" s="4">
        <f t="shared" si="0"/>
        <v>3.0935433378572297E-2</v>
      </c>
      <c r="E21" s="4">
        <f t="shared" si="1"/>
        <v>1.482316639048169</v>
      </c>
      <c r="F21" s="4">
        <f t="shared" si="2"/>
        <v>5.027823730303143</v>
      </c>
      <c r="G21" s="4">
        <f t="shared" si="3"/>
        <v>7.905944903634774</v>
      </c>
      <c r="I21" s="4">
        <f t="shared" si="4"/>
        <v>1.0309354333785723</v>
      </c>
    </row>
    <row r="22" spans="1:9" x14ac:dyDescent="0.2">
      <c r="A22" s="4">
        <f>IF('True_Odds_Calculator_3-way'!A23="","",'True_Odds_Calculator_3-way'!A23)</f>
        <v>1.99</v>
      </c>
      <c r="B22" s="4">
        <f>IF('True_Odds_Calculator_3-way'!B23="","",'True_Odds_Calculator_3-way'!B23)</f>
        <v>3.83</v>
      </c>
      <c r="C22" s="4">
        <f>IF('True_Odds_Calculator_3-way'!C23="","",'True_Odds_Calculator_3-way'!C23)</f>
        <v>3.76</v>
      </c>
      <c r="D22" s="4">
        <f t="shared" si="0"/>
        <v>2.9566615366706239E-2</v>
      </c>
      <c r="E22" s="4">
        <f t="shared" si="1"/>
        <v>2.0298096861647705</v>
      </c>
      <c r="F22" s="4">
        <f t="shared" si="2"/>
        <v>3.9802410123161724</v>
      </c>
      <c r="G22" s="4">
        <f t="shared" si="3"/>
        <v>3.9046956207052905</v>
      </c>
      <c r="I22" s="4">
        <f t="shared" si="4"/>
        <v>1.0295666153667062</v>
      </c>
    </row>
    <row r="23" spans="1:9" x14ac:dyDescent="0.2">
      <c r="A23" s="4">
        <f>IF('True_Odds_Calculator_3-way'!A24="","",'True_Odds_Calculator_3-way'!A24)</f>
        <v>1.71</v>
      </c>
      <c r="B23" s="4">
        <f>IF('True_Odds_Calculator_3-way'!B24="","",'True_Odds_Calculator_3-way'!B24)</f>
        <v>3.93</v>
      </c>
      <c r="C23" s="4">
        <f>IF('True_Odds_Calculator_3-way'!C24="","",'True_Odds_Calculator_3-way'!C24)</f>
        <v>4.93</v>
      </c>
      <c r="D23" s="4">
        <f t="shared" si="0"/>
        <v>4.2088004438370463E-2</v>
      </c>
      <c r="E23" s="4">
        <f t="shared" si="1"/>
        <v>1.752031520944926</v>
      </c>
      <c r="F23" s="4">
        <f t="shared" si="2"/>
        <v>4.1593256060861528</v>
      </c>
      <c r="G23" s="4">
        <f t="shared" si="3"/>
        <v>5.2963178122012131</v>
      </c>
      <c r="I23" s="4">
        <f t="shared" si="4"/>
        <v>1.0420880044383705</v>
      </c>
    </row>
    <row r="24" spans="1:9" x14ac:dyDescent="0.2">
      <c r="A24" s="4">
        <f>IF('True_Odds_Calculator_3-way'!A25="","",'True_Odds_Calculator_3-way'!A25)</f>
        <v>2.78</v>
      </c>
      <c r="B24" s="4">
        <f>IF('True_Odds_Calculator_3-way'!B25="","",'True_Odds_Calculator_3-way'!B25)</f>
        <v>3.58</v>
      </c>
      <c r="C24" s="4">
        <f>IF('True_Odds_Calculator_3-way'!C25="","",'True_Odds_Calculator_3-way'!C25)</f>
        <v>2.57</v>
      </c>
      <c r="D24" s="4">
        <f t="shared" si="0"/>
        <v>2.8146897520133551E-2</v>
      </c>
      <c r="E24" s="4">
        <f t="shared" si="1"/>
        <v>2.8544520789998673</v>
      </c>
      <c r="F24" s="4">
        <f t="shared" si="2"/>
        <v>3.7044266189202326</v>
      </c>
      <c r="G24" s="4">
        <f t="shared" si="3"/>
        <v>2.6335002993417223</v>
      </c>
      <c r="I24" s="4">
        <f t="shared" si="4"/>
        <v>1.0281468975201336</v>
      </c>
    </row>
    <row r="25" spans="1:9" x14ac:dyDescent="0.2">
      <c r="A25" s="4">
        <f>IF('True_Odds_Calculator_3-way'!A26="","",'True_Odds_Calculator_3-way'!A26)</f>
        <v>3.53</v>
      </c>
      <c r="B25" s="4">
        <f>IF('True_Odds_Calculator_3-way'!B26="","",'True_Odds_Calculator_3-way'!B26)</f>
        <v>3.49</v>
      </c>
      <c r="C25" s="4">
        <f>IF('True_Odds_Calculator_3-way'!C26="","",'True_Odds_Calculator_3-way'!C26)</f>
        <v>2.1800000000000002</v>
      </c>
      <c r="D25" s="4">
        <f t="shared" si="0"/>
        <v>2.8534666599843383E-2</v>
      </c>
      <c r="E25" s="4">
        <f t="shared" si="1"/>
        <v>3.6526402869929</v>
      </c>
      <c r="F25" s="4">
        <f t="shared" si="2"/>
        <v>3.6098294764220147</v>
      </c>
      <c r="G25" s="4">
        <f t="shared" si="3"/>
        <v>2.2261598498218405</v>
      </c>
      <c r="I25" s="4">
        <f t="shared" si="4"/>
        <v>1.0285346665998434</v>
      </c>
    </row>
    <row r="26" spans="1:9" x14ac:dyDescent="0.2">
      <c r="A26" s="4">
        <f>IF('True_Odds_Calculator_3-way'!A27="","",'True_Odds_Calculator_3-way'!A27)</f>
        <v>1.69</v>
      </c>
      <c r="B26" s="4">
        <f>IF('True_Odds_Calculator_3-way'!B27="","",'True_Odds_Calculator_3-way'!B27)</f>
        <v>4.1500000000000004</v>
      </c>
      <c r="C26" s="4">
        <f>IF('True_Odds_Calculator_3-way'!C27="","",'True_Odds_Calculator_3-way'!C27)</f>
        <v>5.07</v>
      </c>
      <c r="D26" s="4">
        <f t="shared" si="0"/>
        <v>2.9918490530167929E-2</v>
      </c>
      <c r="E26" s="4">
        <f t="shared" si="1"/>
        <v>1.718971691561934</v>
      </c>
      <c r="F26" s="4">
        <f t="shared" si="2"/>
        <v>4.3291725249477038</v>
      </c>
      <c r="G26" s="4">
        <f t="shared" si="3"/>
        <v>5.3400025379637066</v>
      </c>
      <c r="I26" s="4">
        <f t="shared" si="4"/>
        <v>1.0299184905301679</v>
      </c>
    </row>
    <row r="27" spans="1:9" x14ac:dyDescent="0.2">
      <c r="A27" s="4">
        <f>IF('True_Odds_Calculator_3-way'!A28="","",'True_Odds_Calculator_3-way'!A28)</f>
        <v>3.29</v>
      </c>
      <c r="B27" s="4">
        <f>IF('True_Odds_Calculator_3-way'!B28="","",'True_Odds_Calculator_3-way'!B28)</f>
        <v>2.95</v>
      </c>
      <c r="C27" s="4">
        <f>IF('True_Odds_Calculator_3-way'!C28="","",'True_Odds_Calculator_3-way'!C28)</f>
        <v>2.6</v>
      </c>
      <c r="D27" s="4">
        <f t="shared" si="0"/>
        <v>2.754980324399714E-2</v>
      </c>
      <c r="E27" s="4">
        <f t="shared" si="1"/>
        <v>3.3924973560148417</v>
      </c>
      <c r="F27" s="4">
        <f t="shared" si="2"/>
        <v>3.0321426854863258</v>
      </c>
      <c r="G27" s="4">
        <f t="shared" si="3"/>
        <v>2.6635973723932405</v>
      </c>
      <c r="I27" s="4">
        <f t="shared" si="4"/>
        <v>1.0275498032439971</v>
      </c>
    </row>
    <row r="28" spans="1:9" x14ac:dyDescent="0.2">
      <c r="A28" s="4">
        <f>IF('True_Odds_Calculator_3-way'!A29="","",'True_Odds_Calculator_3-way'!A29)</f>
        <v>4.34</v>
      </c>
      <c r="B28" s="4">
        <f>IF('True_Odds_Calculator_3-way'!B29="","",'True_Odds_Calculator_3-way'!B29)</f>
        <v>3.88</v>
      </c>
      <c r="C28" s="4">
        <f>IF('True_Odds_Calculator_3-way'!C29="","",'True_Odds_Calculator_3-way'!C29)</f>
        <v>1.85</v>
      </c>
      <c r="D28" s="4">
        <f t="shared" si="0"/>
        <v>2.8687245847205833E-2</v>
      </c>
      <c r="E28" s="4">
        <f t="shared" si="1"/>
        <v>4.5279123579479386</v>
      </c>
      <c r="F28" s="4">
        <f t="shared" si="2"/>
        <v>4.0295033225083765</v>
      </c>
      <c r="G28" s="4">
        <f t="shared" si="3"/>
        <v>1.8833167553067152</v>
      </c>
      <c r="I28" s="4">
        <f t="shared" si="4"/>
        <v>1.0286872458472058</v>
      </c>
    </row>
    <row r="29" spans="1:9" x14ac:dyDescent="0.2">
      <c r="A29" s="4">
        <f>IF('True_Odds_Calculator_3-way'!A30="","",'True_Odds_Calculator_3-way'!A30)</f>
        <v>3.04</v>
      </c>
      <c r="B29" s="4">
        <f>IF('True_Odds_Calculator_3-way'!B30="","",'True_Odds_Calculator_3-way'!B30)</f>
        <v>3.44</v>
      </c>
      <c r="C29" s="4">
        <f>IF('True_Odds_Calculator_3-way'!C30="","",'True_Odds_Calculator_3-way'!C30)</f>
        <v>2.4500000000000002</v>
      </c>
      <c r="D29" s="4">
        <f t="shared" si="0"/>
        <v>2.7808308145779836E-2</v>
      </c>
      <c r="E29" s="4">
        <f t="shared" si="1"/>
        <v>3.1281483603781948</v>
      </c>
      <c r="F29" s="4">
        <f t="shared" si="2"/>
        <v>3.5533036975672538</v>
      </c>
      <c r="G29" s="4">
        <f t="shared" si="3"/>
        <v>2.5069327391234015</v>
      </c>
      <c r="I29" s="4">
        <f t="shared" si="4"/>
        <v>1.0278083081457798</v>
      </c>
    </row>
    <row r="30" spans="1:9" x14ac:dyDescent="0.2">
      <c r="A30" s="4">
        <f>IF('True_Odds_Calculator_3-way'!A31="","",'True_Odds_Calculator_3-way'!A31)</f>
        <v>3.71</v>
      </c>
      <c r="B30" s="4">
        <f>IF('True_Odds_Calculator_3-way'!B31="","",'True_Odds_Calculator_3-way'!B31)</f>
        <v>3.56</v>
      </c>
      <c r="C30" s="4">
        <f>IF('True_Odds_Calculator_3-way'!C31="","",'True_Odds_Calculator_3-way'!C31)</f>
        <v>2.09</v>
      </c>
      <c r="D30" s="4">
        <f t="shared" si="0"/>
        <v>2.8909554901766832E-2</v>
      </c>
      <c r="E30" s="4">
        <f t="shared" si="1"/>
        <v>3.8475558263126874</v>
      </c>
      <c r="F30" s="4">
        <f t="shared" si="2"/>
        <v>3.686467989845299</v>
      </c>
      <c r="G30" s="4">
        <f t="shared" si="3"/>
        <v>2.1329584731237654</v>
      </c>
      <c r="I30" s="4">
        <f t="shared" si="4"/>
        <v>1.0289095549017668</v>
      </c>
    </row>
    <row r="31" spans="1:9" x14ac:dyDescent="0.2">
      <c r="A31" s="4">
        <f>IF('True_Odds_Calculator_3-way'!A32="","",'True_Odds_Calculator_3-way'!A32)</f>
        <v>4.38</v>
      </c>
      <c r="B31" s="4">
        <f>IF('True_Odds_Calculator_3-way'!B32="","",'True_Odds_Calculator_3-way'!B32)</f>
        <v>3.66</v>
      </c>
      <c r="C31" s="4">
        <f>IF('True_Odds_Calculator_3-way'!C32="","",'True_Odds_Calculator_3-way'!C32)</f>
        <v>1.89</v>
      </c>
      <c r="D31" s="4">
        <f t="shared" si="0"/>
        <v>3.0635075099481046E-2</v>
      </c>
      <c r="E31" s="4">
        <f t="shared" si="1"/>
        <v>4.5850777330037928</v>
      </c>
      <c r="F31" s="4">
        <f t="shared" si="2"/>
        <v>3.8021027998680856</v>
      </c>
      <c r="G31" s="4">
        <f t="shared" si="3"/>
        <v>1.9271950520449699</v>
      </c>
      <c r="I31" s="4">
        <f t="shared" si="4"/>
        <v>1.030635075099481</v>
      </c>
    </row>
    <row r="32" spans="1:9" x14ac:dyDescent="0.2">
      <c r="A32" s="4">
        <f>IF('True_Odds_Calculator_3-way'!A33="","",'True_Odds_Calculator_3-way'!A33)</f>
        <v>2.4900000000000002</v>
      </c>
      <c r="B32" s="4">
        <f>IF('True_Odds_Calculator_3-way'!B33="","",'True_Odds_Calculator_3-way'!B33)</f>
        <v>3.27</v>
      </c>
      <c r="C32" s="4">
        <f>IF('True_Odds_Calculator_3-way'!C33="","",'True_Odds_Calculator_3-way'!C33)</f>
        <v>3.13</v>
      </c>
      <c r="D32" s="4">
        <f t="shared" si="0"/>
        <v>2.6905641147701775E-2</v>
      </c>
      <c r="E32" s="4">
        <f t="shared" si="1"/>
        <v>2.5468760258922849</v>
      </c>
      <c r="F32" s="4">
        <f t="shared" si="2"/>
        <v>3.368797217444822</v>
      </c>
      <c r="G32" s="4">
        <f t="shared" si="3"/>
        <v>3.2204016739002945</v>
      </c>
      <c r="I32" s="4">
        <f t="shared" si="4"/>
        <v>1.0269056411477018</v>
      </c>
    </row>
    <row r="33" spans="1:9" x14ac:dyDescent="0.2">
      <c r="A33" s="4">
        <f>IF('True_Odds_Calculator_3-way'!A34="","",'True_Odds_Calculator_3-way'!A34)</f>
        <v>2.2599999999999998</v>
      </c>
      <c r="B33" s="4">
        <f>IF('True_Odds_Calculator_3-way'!B34="","",'True_Odds_Calculator_3-way'!B34)</f>
        <v>3.24</v>
      </c>
      <c r="C33" s="4">
        <f>IF('True_Odds_Calculator_3-way'!C34="","",'True_Odds_Calculator_3-way'!C34)</f>
        <v>3.61</v>
      </c>
      <c r="D33" s="4">
        <f t="shared" si="0"/>
        <v>2.8128161664144224E-2</v>
      </c>
      <c r="E33" s="4">
        <f t="shared" si="1"/>
        <v>2.3089258661588254</v>
      </c>
      <c r="F33" s="4">
        <f t="shared" si="2"/>
        <v>3.341509769148026</v>
      </c>
      <c r="G33" s="4">
        <f t="shared" si="3"/>
        <v>3.7364703851323697</v>
      </c>
      <c r="I33" s="4">
        <f t="shared" si="4"/>
        <v>1.0281281616641442</v>
      </c>
    </row>
    <row r="34" spans="1:9" x14ac:dyDescent="0.2">
      <c r="A34" s="4">
        <f>IF('True_Odds_Calculator_3-way'!A35="","",'True_Odds_Calculator_3-way'!A35)</f>
        <v>1.77</v>
      </c>
      <c r="B34" s="4">
        <f>IF('True_Odds_Calculator_3-way'!B35="","",'True_Odds_Calculator_3-way'!B35)</f>
        <v>3.66</v>
      </c>
      <c r="C34" s="4">
        <f>IF('True_Odds_Calculator_3-way'!C35="","",'True_Odds_Calculator_3-way'!C35)</f>
        <v>5.23</v>
      </c>
      <c r="D34" s="4">
        <f t="shared" si="0"/>
        <v>2.9400384038410277E-2</v>
      </c>
      <c r="E34" s="4">
        <f t="shared" si="1"/>
        <v>1.8012448004392616</v>
      </c>
      <c r="F34" s="4">
        <f t="shared" si="2"/>
        <v>3.796162536461932</v>
      </c>
      <c r="G34" s="4">
        <f t="shared" si="3"/>
        <v>5.5125436003802051</v>
      </c>
      <c r="I34" s="4">
        <f t="shared" si="4"/>
        <v>1.0294003840384103</v>
      </c>
    </row>
    <row r="35" spans="1:9" x14ac:dyDescent="0.2">
      <c r="A35" s="4">
        <f>IF('True_Odds_Calculator_3-way'!A36="","",'True_Odds_Calculator_3-way'!A36)</f>
        <v>1.85</v>
      </c>
      <c r="B35" s="4">
        <f>IF('True_Odds_Calculator_3-way'!B36="","",'True_Odds_Calculator_3-way'!B36)</f>
        <v>4.17</v>
      </c>
      <c r="C35" s="4">
        <f>IF('True_Odds_Calculator_3-way'!C36="","",'True_Odds_Calculator_3-way'!C36)</f>
        <v>4.01</v>
      </c>
      <c r="D35" s="4">
        <f t="shared" si="0"/>
        <v>2.972525262124992E-2</v>
      </c>
      <c r="E35" s="4">
        <f t="shared" si="1"/>
        <v>1.8845447847109824</v>
      </c>
      <c r="F35" s="4">
        <f t="shared" si="2"/>
        <v>4.3497222644696532</v>
      </c>
      <c r="G35" s="4">
        <f t="shared" si="3"/>
        <v>4.1759208367371308</v>
      </c>
      <c r="I35" s="4">
        <f t="shared" si="4"/>
        <v>1.0297252526212499</v>
      </c>
    </row>
    <row r="36" spans="1:9" x14ac:dyDescent="0.2">
      <c r="A36" s="4">
        <f>IF('True_Odds_Calculator_3-way'!A37="","",'True_Odds_Calculator_3-way'!A37)</f>
        <v>2.89</v>
      </c>
      <c r="B36" s="4">
        <f>IF('True_Odds_Calculator_3-way'!B37="","",'True_Odds_Calculator_3-way'!B37)</f>
        <v>3.53</v>
      </c>
      <c r="C36" s="4">
        <f>IF('True_Odds_Calculator_3-way'!C37="","",'True_Odds_Calculator_3-way'!C37)</f>
        <v>2.5099999999999998</v>
      </c>
      <c r="D36" s="4">
        <f t="shared" si="0"/>
        <v>2.77132547278367E-2</v>
      </c>
      <c r="E36" s="4">
        <f t="shared" si="1"/>
        <v>2.9692709290194403</v>
      </c>
      <c r="F36" s="4">
        <f t="shared" si="2"/>
        <v>3.648990904313576</v>
      </c>
      <c r="G36" s="4">
        <f t="shared" si="3"/>
        <v>2.5695802310096041</v>
      </c>
      <c r="I36" s="4">
        <f t="shared" si="4"/>
        <v>1.0277132547278367</v>
      </c>
    </row>
    <row r="37" spans="1:9" x14ac:dyDescent="0.2">
      <c r="A37" s="4">
        <f>IF('True_Odds_Calculator_3-way'!A38="","",'True_Odds_Calculator_3-way'!A38)</f>
        <v>2.39</v>
      </c>
      <c r="B37" s="4">
        <f>IF('True_Odds_Calculator_3-way'!B38="","",'True_Odds_Calculator_3-way'!B38)</f>
        <v>3.31</v>
      </c>
      <c r="C37" s="4">
        <f>IF('True_Odds_Calculator_3-way'!C38="","",'True_Odds_Calculator_3-way'!C38)</f>
        <v>3.26</v>
      </c>
      <c r="D37" s="4">
        <f t="shared" si="0"/>
        <v>2.7273311724050453E-2</v>
      </c>
      <c r="E37" s="4">
        <f t="shared" si="1"/>
        <v>2.4430826607971836</v>
      </c>
      <c r="F37" s="4">
        <f t="shared" si="2"/>
        <v>3.4126932427805694</v>
      </c>
      <c r="G37" s="4">
        <f t="shared" si="3"/>
        <v>3.359567497696633</v>
      </c>
      <c r="I37" s="4">
        <f t="shared" si="4"/>
        <v>1.0272733117240505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3.44</v>
      </c>
      <c r="B40" s="4">
        <f>IF('True_Odds_Calculator_3-way'!B39="","",'True_Odds_Calculator_3-way'!B39)</f>
        <v>3.52</v>
      </c>
      <c r="C40" s="4">
        <f>IF('True_Odds_Calculator_3-way'!C39="","",'True_Odds_Calculator_3-way'!C39)</f>
        <v>2.2000000000000002</v>
      </c>
      <c r="D40" s="4">
        <f t="shared" si="0"/>
        <v>2.9334038054968259E-2</v>
      </c>
      <c r="E40" s="4">
        <f t="shared" si="1"/>
        <v>3.559736594543744</v>
      </c>
      <c r="F40" s="4">
        <f t="shared" si="2"/>
        <v>3.6454720616570331</v>
      </c>
      <c r="G40" s="4">
        <f t="shared" si="3"/>
        <v>2.2483660130718959</v>
      </c>
      <c r="I40" s="4">
        <f t="shared" si="4"/>
        <v>1.0293340380549683</v>
      </c>
    </row>
    <row r="41" spans="1:9" x14ac:dyDescent="0.2">
      <c r="A41" s="4">
        <f>IF('True_Odds_Calculator_3-way'!A40="","",'True_Odds_Calculator_3-way'!A40)</f>
        <v>2.12</v>
      </c>
      <c r="B41" s="4">
        <f>IF('True_Odds_Calculator_3-way'!B40="","",'True_Odds_Calculator_3-way'!B40)</f>
        <v>2.93</v>
      </c>
      <c r="C41" s="4">
        <f>IF('True_Odds_Calculator_3-way'!C40="","",'True_Odds_Calculator_3-way'!C40)</f>
        <v>4.3</v>
      </c>
      <c r="D41" s="4">
        <f t="shared" si="0"/>
        <v>4.5553181070075777E-2</v>
      </c>
      <c r="E41" s="4">
        <f t="shared" si="1"/>
        <v>2.1905146707460958</v>
      </c>
      <c r="F41" s="4">
        <f t="shared" si="2"/>
        <v>3.0664261375638695</v>
      </c>
      <c r="G41" s="4">
        <f t="shared" si="3"/>
        <v>4.6003715679340074</v>
      </c>
      <c r="I41" s="4">
        <f t="shared" si="4"/>
        <v>1.0455531810700758</v>
      </c>
    </row>
    <row r="42" spans="1:9" x14ac:dyDescent="0.2">
      <c r="A42" s="4">
        <f>IF('True_Odds_Calculator_3-way'!A41="","",'True_Odds_Calculator_3-way'!A41)</f>
        <v>3</v>
      </c>
      <c r="B42" s="4">
        <f>IF('True_Odds_Calculator_3-way'!B41="","",'True_Odds_Calculator_3-way'!B41)</f>
        <v>2.92</v>
      </c>
      <c r="C42" s="4">
        <f>IF('True_Odds_Calculator_3-way'!C41="","",'True_Odds_Calculator_3-way'!C41)</f>
        <v>2.72</v>
      </c>
      <c r="D42" s="4">
        <f t="shared" si="0"/>
        <v>4.3446145581520268E-2</v>
      </c>
      <c r="E42" s="4">
        <f t="shared" si="1"/>
        <v>3.1362583362583361</v>
      </c>
      <c r="F42" s="4">
        <f t="shared" si="2"/>
        <v>3.0489319593257354</v>
      </c>
      <c r="G42" s="4">
        <f t="shared" si="3"/>
        <v>2.8315375839776906</v>
      </c>
      <c r="I42" s="4">
        <f t="shared" si="4"/>
        <v>1.0434461455815203</v>
      </c>
    </row>
    <row r="43" spans="1:9" x14ac:dyDescent="0.2">
      <c r="A43" s="4">
        <f>IF('True_Odds_Calculator_3-way'!A42="","",'True_Odds_Calculator_3-way'!A42)</f>
        <v>2.16</v>
      </c>
      <c r="B43" s="4">
        <f>IF('True_Odds_Calculator_3-way'!B42="","",'True_Odds_Calculator_3-way'!B42)</f>
        <v>3.68</v>
      </c>
      <c r="C43" s="4">
        <f>IF('True_Odds_Calculator_3-way'!C42="","",'True_Odds_Calculator_3-way'!C42)</f>
        <v>3.34</v>
      </c>
      <c r="D43" s="4">
        <f t="shared" si="0"/>
        <v>3.410329100253584E-2</v>
      </c>
      <c r="E43" s="4">
        <f t="shared" si="1"/>
        <v>2.2143725211431255</v>
      </c>
      <c r="F43" s="4">
        <f t="shared" si="2"/>
        <v>3.8406680904119397</v>
      </c>
      <c r="G43" s="4">
        <f t="shared" si="3"/>
        <v>3.4718191785254966</v>
      </c>
      <c r="I43" s="4">
        <f t="shared" si="4"/>
        <v>1.0341032910025358</v>
      </c>
    </row>
    <row r="44" spans="1:9" x14ac:dyDescent="0.2">
      <c r="A44" s="4">
        <f>IF('True_Odds_Calculator_3-way'!A43="","",'True_Odds_Calculator_3-way'!A43)</f>
        <v>2.52</v>
      </c>
      <c r="B44" s="4">
        <f>IF('True_Odds_Calculator_3-way'!B43="","",'True_Odds_Calculator_3-way'!B43)</f>
        <v>3.33</v>
      </c>
      <c r="C44" s="4">
        <f>IF('True_Odds_Calculator_3-way'!C43="","",'True_Odds_Calculator_3-way'!C43)</f>
        <v>2.76</v>
      </c>
      <c r="D44" s="4">
        <f t="shared" si="0"/>
        <v>5.9444537705407363E-2</v>
      </c>
      <c r="E44" s="4">
        <f t="shared" si="1"/>
        <v>2.6524456611365816</v>
      </c>
      <c r="F44" s="4">
        <f t="shared" si="2"/>
        <v>3.5652472679715386</v>
      </c>
      <c r="G44" s="4">
        <f t="shared" si="3"/>
        <v>2.9196739761835611</v>
      </c>
      <c r="I44" s="4">
        <f t="shared" si="4"/>
        <v>1.0594445377054074</v>
      </c>
    </row>
    <row r="45" spans="1:9" x14ac:dyDescent="0.2">
      <c r="A45" s="4">
        <f>IF('True_Odds_Calculator_3-way'!A44="","",'True_Odds_Calculator_3-way'!A44)</f>
        <v>2.71</v>
      </c>
      <c r="B45" s="4">
        <f>IF('True_Odds_Calculator_3-way'!B44="","",'True_Odds_Calculator_3-way'!B44)</f>
        <v>3.71</v>
      </c>
      <c r="C45" s="4">
        <f>IF('True_Odds_Calculator_3-way'!C44="","",'True_Odds_Calculator_3-way'!C44)</f>
        <v>2.5299999999999998</v>
      </c>
      <c r="D45" s="4">
        <f t="shared" si="0"/>
        <v>3.3802386008689123E-2</v>
      </c>
      <c r="E45" s="4">
        <f t="shared" si="1"/>
        <v>2.7953556884513988</v>
      </c>
      <c r="F45" s="4">
        <f t="shared" si="2"/>
        <v>3.8718522682421441</v>
      </c>
      <c r="G45" s="4">
        <f t="shared" si="3"/>
        <v>2.6042381815350537</v>
      </c>
      <c r="I45" s="4">
        <f t="shared" si="4"/>
        <v>1.0338023860086891</v>
      </c>
    </row>
    <row r="46" spans="1:9" x14ac:dyDescent="0.2">
      <c r="A46" s="4">
        <f>IF('True_Odds_Calculator_3-way'!A45="","",'True_Odds_Calculator_3-way'!A45)</f>
        <v>1.59</v>
      </c>
      <c r="B46" s="4">
        <f>IF('True_Odds_Calculator_3-way'!B45="","",'True_Odds_Calculator_3-way'!B45)</f>
        <v>4.2</v>
      </c>
      <c r="C46" s="4">
        <f>IF('True_Odds_Calculator_3-way'!C45="","",'True_Odds_Calculator_3-way'!C45)</f>
        <v>5.87</v>
      </c>
      <c r="D46" s="4">
        <f t="shared" si="0"/>
        <v>3.7383806982983936E-2</v>
      </c>
      <c r="E46" s="4">
        <f t="shared" si="1"/>
        <v>1.6221401401666506</v>
      </c>
      <c r="F46" s="4">
        <f t="shared" si="2"/>
        <v>4.4319567837446092</v>
      </c>
      <c r="G46" s="4">
        <f t="shared" si="3"/>
        <v>6.3332633225193522</v>
      </c>
      <c r="I46" s="4">
        <f t="shared" si="4"/>
        <v>1.0373838069829839</v>
      </c>
    </row>
    <row r="47" spans="1:9" x14ac:dyDescent="0.2">
      <c r="A47" s="4">
        <f>IF('True_Odds_Calculator_3-way'!A46="","",'True_Odds_Calculator_3-way'!A46)</f>
        <v>2.96</v>
      </c>
      <c r="B47" s="4">
        <f>IF('True_Odds_Calculator_3-way'!B46="","",'True_Odds_Calculator_3-way'!B46)</f>
        <v>3.74</v>
      </c>
      <c r="C47" s="4">
        <f>IF('True_Odds_Calculator_3-way'!C46="","",'True_Odds_Calculator_3-way'!C46)</f>
        <v>2.34</v>
      </c>
      <c r="D47" s="4">
        <f t="shared" si="0"/>
        <v>3.2567944332650089E-2</v>
      </c>
      <c r="E47" s="4">
        <f t="shared" si="1"/>
        <v>3.0582736639558332</v>
      </c>
      <c r="F47" s="4">
        <f t="shared" si="2"/>
        <v>3.8982753210146943</v>
      </c>
      <c r="G47" s="4">
        <f t="shared" si="3"/>
        <v>2.4009924017694764</v>
      </c>
      <c r="I47" s="4">
        <f t="shared" si="4"/>
        <v>1.0325679443326501</v>
      </c>
    </row>
    <row r="48" spans="1:9" x14ac:dyDescent="0.2">
      <c r="A48" s="4">
        <f>IF('True_Odds_Calculator_3-way'!A47="","",'True_Odds_Calculator_3-way'!A47)</f>
        <v>2.19</v>
      </c>
      <c r="B48" s="4">
        <f>IF('True_Odds_Calculator_3-way'!B47="","",'True_Odds_Calculator_3-way'!B47)</f>
        <v>4</v>
      </c>
      <c r="C48" s="4">
        <f>IF('True_Odds_Calculator_3-way'!C47="","",'True_Odds_Calculator_3-way'!C47)</f>
        <v>3.06</v>
      </c>
      <c r="D48" s="4">
        <f t="shared" si="0"/>
        <v>3.3418390187125002E-2</v>
      </c>
      <c r="E48" s="4">
        <f t="shared" si="1"/>
        <v>2.2447619207128144</v>
      </c>
      <c r="F48" s="4">
        <f t="shared" si="2"/>
        <v>4.1865433872680695</v>
      </c>
      <c r="G48" s="4">
        <f t="shared" si="3"/>
        <v>3.167986385231758</v>
      </c>
      <c r="I48" s="4">
        <f t="shared" si="4"/>
        <v>1.033418390187125</v>
      </c>
    </row>
    <row r="49" spans="1:9" x14ac:dyDescent="0.2">
      <c r="A49" s="4">
        <f>IF('True_Odds_Calculator_3-way'!A48="","",'True_Odds_Calculator_3-way'!A48)</f>
        <v>1.99</v>
      </c>
      <c r="B49" s="4">
        <f>IF('True_Odds_Calculator_3-way'!B48="","",'True_Odds_Calculator_3-way'!B48)</f>
        <v>3.96</v>
      </c>
      <c r="C49" s="4">
        <f>IF('True_Odds_Calculator_3-way'!C48="","",'True_Odds_Calculator_3-way'!C48)</f>
        <v>3.66</v>
      </c>
      <c r="D49" s="4">
        <f t="shared" si="0"/>
        <v>2.8261859055169758E-2</v>
      </c>
      <c r="E49" s="4">
        <f t="shared" si="1"/>
        <v>2.0280193459546298</v>
      </c>
      <c r="F49" s="4">
        <f t="shared" si="2"/>
        <v>4.113455133770926</v>
      </c>
      <c r="G49" s="4">
        <f t="shared" si="3"/>
        <v>3.7907013666482312</v>
      </c>
      <c r="I49" s="4">
        <f t="shared" si="4"/>
        <v>1.0282618590551698</v>
      </c>
    </row>
    <row r="50" spans="1:9" x14ac:dyDescent="0.2">
      <c r="A50" s="4">
        <f>IF('True_Odds_Calculator_3-way'!A49="","",'True_Odds_Calculator_3-way'!A49)</f>
        <v>1.89</v>
      </c>
      <c r="B50" s="4">
        <f>IF('True_Odds_Calculator_3-way'!B49="","",'True_Odds_Calculator_3-way'!B49)</f>
        <v>3.91</v>
      </c>
      <c r="C50" s="4">
        <f>IF('True_Odds_Calculator_3-way'!C49="","",'True_Odds_Calculator_3-way'!C49)</f>
        <v>4.07</v>
      </c>
      <c r="D50" s="4">
        <f t="shared" si="0"/>
        <v>3.0555250504099796E-2</v>
      </c>
      <c r="E50" s="4">
        <f t="shared" si="1"/>
        <v>1.9270962321141862</v>
      </c>
      <c r="F50" s="4">
        <f t="shared" si="2"/>
        <v>4.0721687301224909</v>
      </c>
      <c r="G50" s="4">
        <f t="shared" si="3"/>
        <v>4.2460111300840886</v>
      </c>
      <c r="I50" s="4">
        <f t="shared" si="4"/>
        <v>1.0305552505040998</v>
      </c>
    </row>
    <row r="51" spans="1:9" x14ac:dyDescent="0.2">
      <c r="A51" s="4">
        <f>IF('True_Odds_Calculator_3-way'!A50="","",'True_Odds_Calculator_3-way'!A50)</f>
        <v>2.68</v>
      </c>
      <c r="B51" s="4">
        <f>IF('True_Odds_Calculator_3-way'!B50="","",'True_Odds_Calculator_3-way'!B50)</f>
        <v>3.15</v>
      </c>
      <c r="C51" s="4">
        <f>IF('True_Odds_Calculator_3-way'!C50="","",'True_Odds_Calculator_3-way'!C50)</f>
        <v>2.92</v>
      </c>
      <c r="D51" s="4">
        <f t="shared" si="0"/>
        <v>3.3060399243183936E-2</v>
      </c>
      <c r="E51" s="4">
        <f t="shared" si="1"/>
        <v>2.7615597870573407</v>
      </c>
      <c r="F51" s="4">
        <f t="shared" si="2"/>
        <v>3.2632795924779274</v>
      </c>
      <c r="G51" s="4">
        <f t="shared" si="3"/>
        <v>3.0170861783098557</v>
      </c>
      <c r="I51" s="4">
        <f t="shared" si="4"/>
        <v>1.0330603992431839</v>
      </c>
    </row>
    <row r="52" spans="1:9" x14ac:dyDescent="0.2">
      <c r="A52" s="4">
        <f>IF('True_Odds_Calculator_3-way'!A51="","",'True_Odds_Calculator_3-way'!A51)</f>
        <v>2.74</v>
      </c>
      <c r="B52" s="4">
        <f>IF('True_Odds_Calculator_3-way'!B51="","",'True_Odds_Calculator_3-way'!B51)</f>
        <v>3.03</v>
      </c>
      <c r="C52" s="4">
        <f>IF('True_Odds_Calculator_3-way'!C51="","",'True_Odds_Calculator_3-way'!C51)</f>
        <v>2.87</v>
      </c>
      <c r="D52" s="4">
        <f t="shared" si="0"/>
        <v>4.3428562699094009E-2</v>
      </c>
      <c r="E52" s="4">
        <f t="shared" si="1"/>
        <v>2.8531702977873685</v>
      </c>
      <c r="F52" s="4">
        <f t="shared" si="2"/>
        <v>3.1690014290265371</v>
      </c>
      <c r="G52" s="4">
        <f t="shared" si="3"/>
        <v>2.9944076306894818</v>
      </c>
      <c r="I52" s="4">
        <f t="shared" si="4"/>
        <v>1.043428562699094</v>
      </c>
    </row>
    <row r="53" spans="1:9" x14ac:dyDescent="0.2">
      <c r="A53" s="4">
        <f>IF('True_Odds_Calculator_3-way'!A52="","",'True_Odds_Calculator_3-way'!A52)</f>
        <v>3.15</v>
      </c>
      <c r="B53" s="4">
        <f>IF('True_Odds_Calculator_3-way'!B52="","",'True_Odds_Calculator_3-way'!B52)</f>
        <v>3.09</v>
      </c>
      <c r="C53" s="4">
        <f>IF('True_Odds_Calculator_3-way'!C52="","",'True_Odds_Calculator_3-way'!C52)</f>
        <v>2.4900000000000002</v>
      </c>
      <c r="D53" s="4">
        <f t="shared" si="0"/>
        <v>4.269133863238439E-2</v>
      </c>
      <c r="E53" s="4">
        <f t="shared" si="1"/>
        <v>3.2978281324306509</v>
      </c>
      <c r="F53" s="4">
        <f t="shared" si="2"/>
        <v>3.2321231749105332</v>
      </c>
      <c r="G53" s="4">
        <f t="shared" si="3"/>
        <v>2.5814713687496709</v>
      </c>
      <c r="I53" s="4">
        <f t="shared" si="4"/>
        <v>1.0426913386323844</v>
      </c>
    </row>
    <row r="54" spans="1:9" x14ac:dyDescent="0.2">
      <c r="A54" s="4">
        <f>IF('True_Odds_Calculator_3-way'!A53="","",'True_Odds_Calculator_3-way'!A53)</f>
        <v>3.51</v>
      </c>
      <c r="B54" s="4">
        <f>IF('True_Odds_Calculator_3-way'!B53="","",'True_Odds_Calculator_3-way'!B53)</f>
        <v>3.81</v>
      </c>
      <c r="C54" s="4">
        <f>IF('True_Odds_Calculator_3-way'!C53="","",'True_Odds_Calculator_3-way'!C53)</f>
        <v>2.08</v>
      </c>
      <c r="D54" s="4">
        <f t="shared" si="0"/>
        <v>2.8136707270565608E-2</v>
      </c>
      <c r="E54" s="4">
        <f t="shared" si="1"/>
        <v>3.6294823690656322</v>
      </c>
      <c r="F54" s="4">
        <f t="shared" si="2"/>
        <v>3.9511903267027622</v>
      </c>
      <c r="G54" s="4">
        <f t="shared" si="3"/>
        <v>2.1213842114864492</v>
      </c>
      <c r="I54" s="4">
        <f t="shared" si="4"/>
        <v>1.0281367072705656</v>
      </c>
    </row>
    <row r="55" spans="1:9" x14ac:dyDescent="0.2">
      <c r="A55" s="4">
        <f>IF('True_Odds_Calculator_3-way'!A54="","",'True_Odds_Calculator_3-way'!A54)</f>
        <v>1.97</v>
      </c>
      <c r="B55" s="4">
        <f>IF('True_Odds_Calculator_3-way'!B54="","",'True_Odds_Calculator_3-way'!B54)</f>
        <v>4.05</v>
      </c>
      <c r="C55" s="4">
        <f>IF('True_Odds_Calculator_3-way'!C54="","",'True_Odds_Calculator_3-way'!C54)</f>
        <v>3.65</v>
      </c>
      <c r="D55" s="4">
        <f t="shared" si="0"/>
        <v>2.8500396184609089E-2</v>
      </c>
      <c r="E55" s="4">
        <f t="shared" si="1"/>
        <v>2.0075722367023401</v>
      </c>
      <c r="F55" s="4">
        <f t="shared" si="2"/>
        <v>4.2120613117887897</v>
      </c>
      <c r="G55" s="4">
        <f t="shared" si="3"/>
        <v>3.7811118769212122</v>
      </c>
      <c r="I55" s="4">
        <f t="shared" si="4"/>
        <v>1.0285003961846091</v>
      </c>
    </row>
    <row r="56" spans="1:9" x14ac:dyDescent="0.2">
      <c r="A56" s="4">
        <f>IF('True_Odds_Calculator_3-way'!A55="","",'True_Odds_Calculator_3-way'!A55)</f>
        <v>1.34</v>
      </c>
      <c r="B56" s="4">
        <f>IF('True_Odds_Calculator_3-way'!B55="","",'True_Odds_Calculator_3-way'!B55)</f>
        <v>5.49</v>
      </c>
      <c r="C56" s="4">
        <f>IF('True_Odds_Calculator_3-way'!C55="","",'True_Odds_Calculator_3-way'!C55)</f>
        <v>9.4499999999999993</v>
      </c>
      <c r="D56" s="4">
        <f t="shared" si="0"/>
        <v>3.4238125013755116E-2</v>
      </c>
      <c r="E56" s="4">
        <f t="shared" si="1"/>
        <v>1.3608109211152957</v>
      </c>
      <c r="F56" s="4">
        <f t="shared" si="2"/>
        <v>5.8569731557703344</v>
      </c>
      <c r="G56" s="4">
        <f t="shared" si="3"/>
        <v>10.592390285821379</v>
      </c>
      <c r="I56" s="4">
        <f t="shared" si="4"/>
        <v>1.0342381250137551</v>
      </c>
    </row>
    <row r="57" spans="1:9" x14ac:dyDescent="0.2">
      <c r="A57" s="4">
        <f>IF('True_Odds_Calculator_3-way'!A56="","",'True_Odds_Calculator_3-way'!A56)</f>
        <v>1.78</v>
      </c>
      <c r="B57" s="4">
        <f>IF('True_Odds_Calculator_3-way'!B56="","",'True_Odds_Calculator_3-way'!B56)</f>
        <v>3.61</v>
      </c>
      <c r="C57" s="4">
        <f>IF('True_Odds_Calculator_3-way'!C56="","",'True_Odds_Calculator_3-way'!C56)</f>
        <v>5.09</v>
      </c>
      <c r="D57" s="4">
        <f t="shared" si="0"/>
        <v>3.5269717282264912E-2</v>
      </c>
      <c r="E57" s="4">
        <f t="shared" si="1"/>
        <v>1.8180456948810515</v>
      </c>
      <c r="F57" s="4">
        <f t="shared" si="2"/>
        <v>3.7700035755147097</v>
      </c>
      <c r="G57" s="4">
        <f t="shared" si="3"/>
        <v>5.4139775815498528</v>
      </c>
      <c r="I57" s="4">
        <f t="shared" si="4"/>
        <v>1.0352697172822649</v>
      </c>
    </row>
    <row r="58" spans="1:9" x14ac:dyDescent="0.2">
      <c r="A58" s="4">
        <f>IF('True_Odds_Calculator_3-way'!A57="","",'True_Odds_Calculator_3-way'!A57)</f>
        <v>1.39</v>
      </c>
      <c r="B58" s="4">
        <f>IF('True_Odds_Calculator_3-way'!B57="","",'True_Odds_Calculator_3-way'!B57)</f>
        <v>4.8600000000000003</v>
      </c>
      <c r="C58" s="4">
        <f>IF('True_Odds_Calculator_3-way'!C57="","",'True_Odds_Calculator_3-way'!C57)</f>
        <v>8.81</v>
      </c>
      <c r="D58" s="4">
        <f t="shared" si="0"/>
        <v>3.8693155283651359E-2</v>
      </c>
      <c r="E58" s="4">
        <f t="shared" si="1"/>
        <v>1.4153745931313422</v>
      </c>
      <c r="F58" s="4">
        <f t="shared" si="2"/>
        <v>5.1850116251332894</v>
      </c>
      <c r="G58" s="4">
        <f t="shared" si="3"/>
        <v>9.9394034773200186</v>
      </c>
      <c r="I58" s="4">
        <f t="shared" si="4"/>
        <v>1.0386931552836514</v>
      </c>
    </row>
    <row r="59" spans="1:9" x14ac:dyDescent="0.2">
      <c r="A59" s="4">
        <f>IF('True_Odds_Calculator_3-way'!A58="","",'True_Odds_Calculator_3-way'!A58)</f>
        <v>2.2799999999999998</v>
      </c>
      <c r="B59" s="4">
        <f>IF('True_Odds_Calculator_3-way'!B58="","",'True_Odds_Calculator_3-way'!B58)</f>
        <v>3.08</v>
      </c>
      <c r="C59" s="4">
        <f>IF('True_Odds_Calculator_3-way'!C58="","",'True_Odds_Calculator_3-way'!C58)</f>
        <v>3.7</v>
      </c>
      <c r="D59" s="4">
        <f t="shared" si="0"/>
        <v>3.3542086173665053E-2</v>
      </c>
      <c r="E59" s="4">
        <f t="shared" si="1"/>
        <v>2.3396421230574176</v>
      </c>
      <c r="F59" s="4">
        <f t="shared" si="2"/>
        <v>3.1898473102509031</v>
      </c>
      <c r="G59" s="4">
        <f t="shared" si="3"/>
        <v>3.8596689985184951</v>
      </c>
      <c r="I59" s="4">
        <f t="shared" si="4"/>
        <v>1.0335420861736651</v>
      </c>
    </row>
    <row r="60" spans="1:9" x14ac:dyDescent="0.2">
      <c r="A60" s="4">
        <f>IF('True_Odds_Calculator_3-way'!A59="","",'True_Odds_Calculator_3-way'!A59)</f>
        <v>1.76</v>
      </c>
      <c r="B60" s="4">
        <f>IF('True_Odds_Calculator_3-way'!B59="","",'True_Odds_Calculator_3-way'!B59)</f>
        <v>3.43</v>
      </c>
      <c r="C60" s="4">
        <f>IF('True_Odds_Calculator_3-way'!C59="","",'True_Odds_Calculator_3-way'!C59)</f>
        <v>5.68</v>
      </c>
      <c r="D60" s="4">
        <f t="shared" si="0"/>
        <v>3.5783345714360371E-2</v>
      </c>
      <c r="E60" s="4">
        <f t="shared" si="1"/>
        <v>1.7977397641784834</v>
      </c>
      <c r="F60" s="4">
        <f t="shared" si="2"/>
        <v>3.5763152537055398</v>
      </c>
      <c r="G60" s="4">
        <f t="shared" si="3"/>
        <v>6.0927849706315493</v>
      </c>
      <c r="I60" s="4">
        <f t="shared" si="4"/>
        <v>1.0357833457143604</v>
      </c>
    </row>
    <row r="61" spans="1:9" x14ac:dyDescent="0.2">
      <c r="A61" s="4">
        <f>IF('True_Odds_Calculator_3-way'!A60="","",'True_Odds_Calculator_3-way'!A60)</f>
        <v>4.62</v>
      </c>
      <c r="B61" s="4">
        <f>IF('True_Odds_Calculator_3-way'!B60="","",'True_Odds_Calculator_3-way'!B60)</f>
        <v>3.7</v>
      </c>
      <c r="C61" s="4">
        <f>IF('True_Odds_Calculator_3-way'!C60="","",'True_Odds_Calculator_3-way'!C60)</f>
        <v>1.82</v>
      </c>
      <c r="D61" s="4">
        <f t="shared" si="0"/>
        <v>3.6171036171036119E-2</v>
      </c>
      <c r="E61" s="4">
        <f t="shared" si="1"/>
        <v>4.8925305661152771</v>
      </c>
      <c r="F61" s="4">
        <f t="shared" si="2"/>
        <v>3.8727678312091185</v>
      </c>
      <c r="G61" s="4">
        <f t="shared" si="3"/>
        <v>1.8608336915441772</v>
      </c>
      <c r="I61" s="4">
        <f t="shared" si="4"/>
        <v>1.0361710361710361</v>
      </c>
    </row>
    <row r="62" spans="1:9" x14ac:dyDescent="0.2">
      <c r="A62" s="4">
        <f>IF('True_Odds_Calculator_3-way'!A61="","",'True_Odds_Calculator_3-way'!A61)</f>
        <v>2.77</v>
      </c>
      <c r="B62" s="4">
        <f>IF('True_Odds_Calculator_3-way'!B61="","",'True_Odds_Calculator_3-way'!B61)</f>
        <v>2.98</v>
      </c>
      <c r="C62" s="4">
        <f>IF('True_Odds_Calculator_3-way'!C61="","",'True_Odds_Calculator_3-way'!C61)</f>
        <v>2.97</v>
      </c>
      <c r="D62" s="4">
        <f t="shared" si="0"/>
        <v>3.328163682390417E-2</v>
      </c>
      <c r="E62" s="4">
        <f t="shared" si="1"/>
        <v>2.857820965934617</v>
      </c>
      <c r="F62" s="4">
        <f t="shared" si="2"/>
        <v>3.0818864231706979</v>
      </c>
      <c r="G62" s="4">
        <f t="shared" si="3"/>
        <v>3.0711921590328188</v>
      </c>
      <c r="I62" s="4">
        <f t="shared" si="4"/>
        <v>1.0332816368239042</v>
      </c>
    </row>
    <row r="63" spans="1:9" x14ac:dyDescent="0.2">
      <c r="A63" s="4">
        <f>IF('True_Odds_Calculator_3-way'!A62="","",'True_Odds_Calculator_3-way'!A62)</f>
        <v>2.82</v>
      </c>
      <c r="B63" s="4">
        <f>IF('True_Odds_Calculator_3-way'!B62="","",'True_Odds_Calculator_3-way'!B62)</f>
        <v>3.62</v>
      </c>
      <c r="C63" s="4">
        <f>IF('True_Odds_Calculator_3-way'!C62="","",'True_Odds_Calculator_3-way'!C62)</f>
        <v>2.4500000000000002</v>
      </c>
      <c r="D63" s="4">
        <f t="shared" si="0"/>
        <v>3.9016288306788605E-2</v>
      </c>
      <c r="E63" s="4">
        <f t="shared" si="1"/>
        <v>2.9273619084255973</v>
      </c>
      <c r="F63" s="4">
        <f t="shared" si="2"/>
        <v>3.7988484738633339</v>
      </c>
      <c r="G63" s="4">
        <f t="shared" si="3"/>
        <v>2.5306343673965528</v>
      </c>
      <c r="I63" s="4">
        <f t="shared" si="4"/>
        <v>1.0390162883067886</v>
      </c>
    </row>
    <row r="64" spans="1:9" x14ac:dyDescent="0.2">
      <c r="A64" s="4">
        <f>IF('True_Odds_Calculator_3-way'!A63="","",'True_Odds_Calculator_3-way'!A63)</f>
        <v>2.64</v>
      </c>
      <c r="B64" s="4">
        <f>IF('True_Odds_Calculator_3-way'!B63="","",'True_Odds_Calculator_3-way'!B63)</f>
        <v>3.44</v>
      </c>
      <c r="C64" s="4">
        <f>IF('True_Odds_Calculator_3-way'!C63="","",'True_Odds_Calculator_3-way'!C63)</f>
        <v>2.71</v>
      </c>
      <c r="D64" s="4">
        <f t="shared" si="0"/>
        <v>3.8489243243383875E-2</v>
      </c>
      <c r="E64" s="4">
        <f t="shared" si="1"/>
        <v>2.7325530304734991</v>
      </c>
      <c r="F64" s="4">
        <f t="shared" si="2"/>
        <v>3.5988320493883394</v>
      </c>
      <c r="G64" s="4">
        <f t="shared" si="3"/>
        <v>2.8076169569650933</v>
      </c>
      <c r="I64" s="4">
        <f t="shared" si="4"/>
        <v>1.0384892432433839</v>
      </c>
    </row>
    <row r="65" spans="1:9" x14ac:dyDescent="0.2">
      <c r="A65" s="4">
        <f>IF('True_Odds_Calculator_3-way'!A64="","",'True_Odds_Calculator_3-way'!A64)</f>
        <v>2.78</v>
      </c>
      <c r="B65" s="4">
        <f>IF('True_Odds_Calculator_3-way'!B64="","",'True_Odds_Calculator_3-way'!B64)</f>
        <v>3.35</v>
      </c>
      <c r="C65" s="4">
        <f>IF('True_Odds_Calculator_3-way'!C64="","",'True_Odds_Calculator_3-way'!C64)</f>
        <v>2.62</v>
      </c>
      <c r="D65" s="4">
        <f t="shared" si="0"/>
        <v>3.9899082215371529E-2</v>
      </c>
      <c r="E65" s="4">
        <f t="shared" si="1"/>
        <v>2.8867315574982664</v>
      </c>
      <c r="F65" s="4">
        <f t="shared" si="2"/>
        <v>3.5062158539961659</v>
      </c>
      <c r="G65" s="4">
        <f t="shared" si="3"/>
        <v>2.7145904427367453</v>
      </c>
      <c r="I65" s="4">
        <f t="shared" si="4"/>
        <v>1.0398990822153715</v>
      </c>
    </row>
    <row r="66" spans="1:9" x14ac:dyDescent="0.2">
      <c r="A66" s="4">
        <f>IF('True_Odds_Calculator_3-way'!A65="","",'True_Odds_Calculator_3-way'!A65)</f>
        <v>1.55</v>
      </c>
      <c r="B66" s="4">
        <f>IF('True_Odds_Calculator_3-way'!B65="","",'True_Odds_Calculator_3-way'!B65)</f>
        <v>4.51</v>
      </c>
      <c r="C66" s="4">
        <f>IF('True_Odds_Calculator_3-way'!C65="","",'True_Odds_Calculator_3-way'!C65)</f>
        <v>5.61</v>
      </c>
      <c r="D66" s="4">
        <f t="shared" si="0"/>
        <v>4.5143899774343632E-2</v>
      </c>
      <c r="E66" s="4">
        <f t="shared" si="1"/>
        <v>1.5870161165274719</v>
      </c>
      <c r="F66" s="4">
        <f t="shared" si="2"/>
        <v>4.8383618593520632</v>
      </c>
      <c r="G66" s="4">
        <f t="shared" si="3"/>
        <v>6.1272575198146155</v>
      </c>
      <c r="I66" s="4">
        <f t="shared" si="4"/>
        <v>1.0451438997743436</v>
      </c>
    </row>
    <row r="67" spans="1:9" x14ac:dyDescent="0.2">
      <c r="A67" s="4">
        <f>IF('True_Odds_Calculator_3-way'!A66="","",'True_Odds_Calculator_3-way'!A66)</f>
        <v>2.1800000000000002</v>
      </c>
      <c r="B67" s="4">
        <f>IF('True_Odds_Calculator_3-way'!B66="","",'True_Odds_Calculator_3-way'!B66)</f>
        <v>3.85</v>
      </c>
      <c r="C67" s="4">
        <f>IF('True_Odds_Calculator_3-way'!C66="","",'True_Odds_Calculator_3-way'!C66)</f>
        <v>3.24</v>
      </c>
      <c r="D67" s="4">
        <f t="shared" ref="D67:D130" si="5">IF(A67="","",((1/A67)+(1/B67)+(1/C67))-1)</f>
        <v>2.7097831379176984E-2</v>
      </c>
      <c r="E67" s="4">
        <f t="shared" ref="E67:E130" si="6">IF(A67="","",(3*A67)/(3-($D67*A67)))</f>
        <v>2.2237888277317892</v>
      </c>
      <c r="F67" s="4">
        <f t="shared" ref="F67:F130" si="7">IF(B67="","",(3*B67)/(3-($D67*B67)))</f>
        <v>3.9887095701696405</v>
      </c>
      <c r="G67" s="4">
        <f t="shared" ref="G67:G130" si="8">IF(C67="","",(3*C67)/(3-($D67*C67)))</f>
        <v>3.3376793829667806</v>
      </c>
      <c r="I67" s="4">
        <f t="shared" ref="I67:I130" si="9">IF(A67="","",D67+1)</f>
        <v>1.027097831379177</v>
      </c>
    </row>
    <row r="68" spans="1:9" x14ac:dyDescent="0.2">
      <c r="A68" s="4">
        <f>IF('True_Odds_Calculator_3-way'!A67="","",'True_Odds_Calculator_3-way'!A67)</f>
        <v>2.89</v>
      </c>
      <c r="B68" s="4">
        <f>IF('True_Odds_Calculator_3-way'!B67="","",'True_Odds_Calculator_3-way'!B67)</f>
        <v>3.56</v>
      </c>
      <c r="C68" s="4">
        <f>IF('True_Odds_Calculator_3-way'!C67="","",'True_Odds_Calculator_3-way'!C67)</f>
        <v>2.4900000000000002</v>
      </c>
      <c r="D68" s="4">
        <f t="shared" si="5"/>
        <v>2.8526063352980247E-2</v>
      </c>
      <c r="E68" s="4">
        <f t="shared" si="6"/>
        <v>2.9716615802638078</v>
      </c>
      <c r="F68" s="4">
        <f t="shared" si="7"/>
        <v>3.6847315854869769</v>
      </c>
      <c r="G68" s="4">
        <f t="shared" si="8"/>
        <v>2.5503845171580561</v>
      </c>
      <c r="I68" s="4">
        <f t="shared" si="9"/>
        <v>1.0285260633529802</v>
      </c>
    </row>
    <row r="69" spans="1:9" x14ac:dyDescent="0.2">
      <c r="A69" s="4">
        <f>IF('True_Odds_Calculator_3-way'!A68="","",'True_Odds_Calculator_3-way'!A68)</f>
        <v>1.95</v>
      </c>
      <c r="B69" s="4">
        <f>IF('True_Odds_Calculator_3-way'!B68="","",'True_Odds_Calculator_3-way'!B68)</f>
        <v>3.65</v>
      </c>
      <c r="C69" s="4">
        <f>IF('True_Odds_Calculator_3-way'!C68="","",'True_Odds_Calculator_3-way'!C68)</f>
        <v>4.13</v>
      </c>
      <c r="D69" s="4">
        <f t="shared" si="5"/>
        <v>2.8923866165565748E-2</v>
      </c>
      <c r="E69" s="4">
        <f t="shared" si="6"/>
        <v>1.9873634524384327</v>
      </c>
      <c r="F69" s="4">
        <f t="shared" si="7"/>
        <v>3.783131044142551</v>
      </c>
      <c r="G69" s="4">
        <f t="shared" si="8"/>
        <v>4.3012702248896773</v>
      </c>
      <c r="I69" s="4">
        <f t="shared" si="9"/>
        <v>1.0289238661655657</v>
      </c>
    </row>
    <row r="70" spans="1:9" x14ac:dyDescent="0.2">
      <c r="A70" s="4">
        <f>IF('True_Odds_Calculator_3-way'!A69="","",'True_Odds_Calculator_3-way'!A69)</f>
        <v>1.46</v>
      </c>
      <c r="B70" s="4">
        <f>IF('True_Odds_Calculator_3-way'!B69="","",'True_Odds_Calculator_3-way'!B69)</f>
        <v>4.46</v>
      </c>
      <c r="C70" s="4">
        <f>IF('True_Odds_Calculator_3-way'!C69="","",'True_Odds_Calculator_3-way'!C69)</f>
        <v>8.16</v>
      </c>
      <c r="D70" s="4">
        <f t="shared" si="5"/>
        <v>3.1695773093929347E-2</v>
      </c>
      <c r="E70" s="4">
        <f t="shared" si="6"/>
        <v>1.4828737370211775</v>
      </c>
      <c r="F70" s="4">
        <f t="shared" si="7"/>
        <v>4.6805525474961467</v>
      </c>
      <c r="G70" s="4">
        <f t="shared" si="8"/>
        <v>8.9298661068814464</v>
      </c>
      <c r="I70" s="4">
        <f t="shared" si="9"/>
        <v>1.0316957730939293</v>
      </c>
    </row>
    <row r="71" spans="1:9" x14ac:dyDescent="0.2">
      <c r="A71" s="4">
        <f>IF('True_Odds_Calculator_3-way'!A70="","",'True_Odds_Calculator_3-way'!A70)</f>
        <v>1.95</v>
      </c>
      <c r="B71" s="4">
        <f>IF('True_Odds_Calculator_3-way'!B70="","",'True_Odds_Calculator_3-way'!B70)</f>
        <v>3.66</v>
      </c>
      <c r="C71" s="4">
        <f>IF('True_Odds_Calculator_3-way'!C70="","",'True_Odds_Calculator_3-way'!C70)</f>
        <v>4.13</v>
      </c>
      <c r="D71" s="4">
        <f t="shared" si="5"/>
        <v>2.8175307141686812E-2</v>
      </c>
      <c r="E71" s="4">
        <f t="shared" si="6"/>
        <v>1.9863784346218101</v>
      </c>
      <c r="F71" s="4">
        <f t="shared" si="7"/>
        <v>3.7902868451406584</v>
      </c>
      <c r="G71" s="4">
        <f t="shared" si="8"/>
        <v>4.2966588291543806</v>
      </c>
      <c r="I71" s="4">
        <f t="shared" si="9"/>
        <v>1.0281753071416868</v>
      </c>
    </row>
    <row r="72" spans="1:9" x14ac:dyDescent="0.2">
      <c r="A72" s="4">
        <f>IF('True_Odds_Calculator_3-way'!A71="","",'True_Odds_Calculator_3-way'!A71)</f>
        <v>2.77</v>
      </c>
      <c r="B72" s="4">
        <f>IF('True_Odds_Calculator_3-way'!B71="","",'True_Odds_Calculator_3-way'!B71)</f>
        <v>3.18</v>
      </c>
      <c r="C72" s="4">
        <f>IF('True_Odds_Calculator_3-way'!C71="","",'True_Odds_Calculator_3-way'!C71)</f>
        <v>2.84</v>
      </c>
      <c r="D72" s="4">
        <f t="shared" si="5"/>
        <v>2.758891518627915E-2</v>
      </c>
      <c r="E72" s="4">
        <f t="shared" si="6"/>
        <v>2.84240680299646</v>
      </c>
      <c r="F72" s="4">
        <f t="shared" si="7"/>
        <v>3.2757982636922276</v>
      </c>
      <c r="G72" s="4">
        <f t="shared" si="8"/>
        <v>2.9161629032192882</v>
      </c>
      <c r="I72" s="4">
        <f t="shared" si="9"/>
        <v>1.0275889151862792</v>
      </c>
    </row>
    <row r="73" spans="1:9" x14ac:dyDescent="0.2">
      <c r="A73" s="4">
        <f>IF('True_Odds_Calculator_3-way'!A72="","",'True_Odds_Calculator_3-way'!A72)</f>
        <v>2.33</v>
      </c>
      <c r="B73" s="4">
        <f>IF('True_Odds_Calculator_3-way'!B72="","",'True_Odds_Calculator_3-way'!B72)</f>
        <v>3.67</v>
      </c>
      <c r="C73" s="4">
        <f>IF('True_Odds_Calculator_3-way'!C72="","",'True_Odds_Calculator_3-way'!C72)</f>
        <v>3.06</v>
      </c>
      <c r="D73" s="4">
        <f t="shared" si="5"/>
        <v>2.8461499009835745E-2</v>
      </c>
      <c r="E73" s="4">
        <f t="shared" si="6"/>
        <v>2.3826691336630823</v>
      </c>
      <c r="F73" s="4">
        <f t="shared" si="7"/>
        <v>3.8023912811183282</v>
      </c>
      <c r="G73" s="4">
        <f t="shared" si="8"/>
        <v>3.1514900536626635</v>
      </c>
      <c r="I73" s="4">
        <f t="shared" si="9"/>
        <v>1.0284614990098357</v>
      </c>
    </row>
    <row r="74" spans="1:9" x14ac:dyDescent="0.2">
      <c r="A74" s="4">
        <f>IF('True_Odds_Calculator_3-way'!A73="","",'True_Odds_Calculator_3-way'!A73)</f>
        <v>1.79</v>
      </c>
      <c r="B74" s="4">
        <f>IF('True_Odds_Calculator_3-way'!B73="","",'True_Odds_Calculator_3-way'!B73)</f>
        <v>4.34</v>
      </c>
      <c r="C74" s="4">
        <f>IF('True_Odds_Calculator_3-way'!C73="","",'True_Odds_Calculator_3-way'!C73)</f>
        <v>4.1399999999999997</v>
      </c>
      <c r="D74" s="4">
        <f t="shared" si="5"/>
        <v>3.0619858140680467E-2</v>
      </c>
      <c r="E74" s="4">
        <f t="shared" si="6"/>
        <v>1.8233116275511827</v>
      </c>
      <c r="F74" s="4">
        <f t="shared" si="7"/>
        <v>4.541158461682409</v>
      </c>
      <c r="G74" s="4">
        <f t="shared" si="8"/>
        <v>4.3226555579668355</v>
      </c>
      <c r="I74" s="4">
        <f t="shared" si="9"/>
        <v>1.0306198581406805</v>
      </c>
    </row>
    <row r="75" spans="1:9" x14ac:dyDescent="0.2">
      <c r="A75" s="4">
        <f>IF('True_Odds_Calculator_3-way'!A74="","",'True_Odds_Calculator_3-way'!A74)</f>
        <v>1.45</v>
      </c>
      <c r="B75" s="4">
        <f>IF('True_Odds_Calculator_3-way'!B74="","",'True_Odds_Calculator_3-way'!B74)</f>
        <v>5.0199999999999996</v>
      </c>
      <c r="C75" s="4">
        <f>IF('True_Odds_Calculator_3-way'!C74="","",'True_Odds_Calculator_3-way'!C74)</f>
        <v>7.03</v>
      </c>
      <c r="D75" s="4">
        <f t="shared" si="5"/>
        <v>3.1105870333352437E-2</v>
      </c>
      <c r="E75" s="4">
        <f t="shared" si="6"/>
        <v>1.4721327862553217</v>
      </c>
      <c r="F75" s="4">
        <f t="shared" si="7"/>
        <v>5.2956406912055947</v>
      </c>
      <c r="G75" s="4">
        <f t="shared" si="8"/>
        <v>7.582714876116742</v>
      </c>
      <c r="I75" s="4">
        <f t="shared" si="9"/>
        <v>1.0311058703333524</v>
      </c>
    </row>
    <row r="76" spans="1:9" x14ac:dyDescent="0.2">
      <c r="A76" s="4">
        <f>IF('True_Odds_Calculator_3-way'!A75="","",'True_Odds_Calculator_3-way'!A75)</f>
        <v>1.83</v>
      </c>
      <c r="B76" s="4">
        <f>IF('True_Odds_Calculator_3-way'!B75="","",'True_Odds_Calculator_3-way'!B75)</f>
        <v>3.97</v>
      </c>
      <c r="C76" s="4">
        <f>IF('True_Odds_Calculator_3-way'!C75="","",'True_Odds_Calculator_3-way'!C75)</f>
        <v>4.32</v>
      </c>
      <c r="D76" s="4">
        <f t="shared" si="5"/>
        <v>2.9818737678918517E-2</v>
      </c>
      <c r="E76" s="4">
        <f t="shared" si="6"/>
        <v>1.8639033392871693</v>
      </c>
      <c r="F76" s="4">
        <f t="shared" si="7"/>
        <v>4.1330923598735989</v>
      </c>
      <c r="G76" s="4">
        <f t="shared" si="8"/>
        <v>4.5138187847109164</v>
      </c>
      <c r="I76" s="4">
        <f t="shared" si="9"/>
        <v>1.0298187376789185</v>
      </c>
    </row>
    <row r="77" spans="1:9" x14ac:dyDescent="0.2">
      <c r="A77" s="4">
        <f>IF('True_Odds_Calculator_3-way'!A76="","",'True_Odds_Calculator_3-way'!A76)</f>
        <v>1.85</v>
      </c>
      <c r="B77" s="4">
        <f>IF('True_Odds_Calculator_3-way'!B76="","",'True_Odds_Calculator_3-way'!B76)</f>
        <v>3.8</v>
      </c>
      <c r="C77" s="4">
        <f>IF('True_Odds_Calculator_3-way'!C76="","",'True_Odds_Calculator_3-way'!C76)</f>
        <v>4.4000000000000004</v>
      </c>
      <c r="D77" s="4">
        <f t="shared" si="5"/>
        <v>3.0971162550109899E-2</v>
      </c>
      <c r="E77" s="4">
        <f t="shared" si="6"/>
        <v>1.8860208934596157</v>
      </c>
      <c r="F77" s="4">
        <f t="shared" si="7"/>
        <v>3.9551615378058127</v>
      </c>
      <c r="G77" s="4">
        <f t="shared" si="8"/>
        <v>4.6093781045102329</v>
      </c>
      <c r="I77" s="4">
        <f t="shared" si="9"/>
        <v>1.0309711625501099</v>
      </c>
    </row>
    <row r="78" spans="1:9" x14ac:dyDescent="0.2">
      <c r="A78" s="4">
        <f>IF('True_Odds_Calculator_3-way'!A77="","",'True_Odds_Calculator_3-way'!A77)</f>
        <v>1.77</v>
      </c>
      <c r="B78" s="4">
        <f>IF('True_Odds_Calculator_3-way'!B77="","",'True_Odds_Calculator_3-way'!B77)</f>
        <v>4.12</v>
      </c>
      <c r="C78" s="4">
        <f>IF('True_Odds_Calculator_3-way'!C77="","",'True_Odds_Calculator_3-way'!C77)</f>
        <v>4.49</v>
      </c>
      <c r="D78" s="4">
        <f t="shared" si="5"/>
        <v>3.040734723486116E-2</v>
      </c>
      <c r="E78" s="4">
        <f t="shared" si="6"/>
        <v>1.8023344841915649</v>
      </c>
      <c r="F78" s="4">
        <f t="shared" si="7"/>
        <v>4.2995465869360947</v>
      </c>
      <c r="G78" s="4">
        <f t="shared" si="8"/>
        <v>4.7040811478980329</v>
      </c>
      <c r="I78" s="4">
        <f t="shared" si="9"/>
        <v>1.0304073472348612</v>
      </c>
    </row>
    <row r="79" spans="1:9" x14ac:dyDescent="0.2">
      <c r="A79" s="4">
        <f>IF('True_Odds_Calculator_3-way'!A78="","",'True_Odds_Calculator_3-way'!A78)</f>
        <v>2.0499999999999998</v>
      </c>
      <c r="B79" s="4">
        <f>IF('True_Odds_Calculator_3-way'!B78="","",'True_Odds_Calculator_3-way'!B78)</f>
        <v>3.7</v>
      </c>
      <c r="C79" s="4">
        <f>IF('True_Odds_Calculator_3-way'!C78="","",'True_Odds_Calculator_3-way'!C78)</f>
        <v>3.7</v>
      </c>
      <c r="D79" s="4">
        <f t="shared" si="5"/>
        <v>2.8345418589321048E-2</v>
      </c>
      <c r="E79" s="4">
        <f t="shared" si="6"/>
        <v>2.0904915020670645</v>
      </c>
      <c r="F79" s="4">
        <f t="shared" si="7"/>
        <v>3.8340353833192928</v>
      </c>
      <c r="G79" s="4">
        <f t="shared" si="8"/>
        <v>3.8340353833192928</v>
      </c>
      <c r="I79" s="4">
        <f t="shared" si="9"/>
        <v>1.028345418589321</v>
      </c>
    </row>
    <row r="80" spans="1:9" x14ac:dyDescent="0.2">
      <c r="A80" s="4">
        <f>IF('True_Odds_Calculator_3-way'!A79="","",'True_Odds_Calculator_3-way'!A79)</f>
        <v>2.21</v>
      </c>
      <c r="B80" s="4">
        <f>IF('True_Odds_Calculator_3-way'!B79="","",'True_Odds_Calculator_3-way'!B79)</f>
        <v>3.43</v>
      </c>
      <c r="C80" s="4">
        <f>IF('True_Odds_Calculator_3-way'!C79="","",'True_Odds_Calculator_3-way'!C79)</f>
        <v>3.39</v>
      </c>
      <c r="D80" s="4">
        <f t="shared" si="5"/>
        <v>3.9019128024641692E-2</v>
      </c>
      <c r="E80" s="4">
        <f t="shared" si="6"/>
        <v>2.2754044320056623</v>
      </c>
      <c r="F80" s="4">
        <f t="shared" si="7"/>
        <v>3.5901639252649034</v>
      </c>
      <c r="G80" s="4">
        <f t="shared" si="8"/>
        <v>3.54636495716277</v>
      </c>
      <c r="I80" s="4">
        <f t="shared" si="9"/>
        <v>1.0390191280246417</v>
      </c>
    </row>
    <row r="81" spans="1:9" x14ac:dyDescent="0.2">
      <c r="A81" s="4">
        <f>IF('True_Odds_Calculator_3-way'!A80="","",'True_Odds_Calculator_3-way'!A80)</f>
        <v>4.76</v>
      </c>
      <c r="B81" s="4">
        <f>IF('True_Odds_Calculator_3-way'!B80="","",'True_Odds_Calculator_3-way'!B80)</f>
        <v>3.61</v>
      </c>
      <c r="C81" s="4">
        <f>IF('True_Odds_Calculator_3-way'!C80="","",'True_Odds_Calculator_3-way'!C80)</f>
        <v>1.81</v>
      </c>
      <c r="D81" s="4">
        <f t="shared" si="5"/>
        <v>3.9578531708056808E-2</v>
      </c>
      <c r="E81" s="4">
        <f t="shared" si="6"/>
        <v>5.0789474199888573</v>
      </c>
      <c r="F81" s="4">
        <f t="shared" si="7"/>
        <v>3.7905283334909559</v>
      </c>
      <c r="G81" s="4">
        <f t="shared" si="8"/>
        <v>1.8542784019718992</v>
      </c>
      <c r="I81" s="4">
        <f t="shared" si="9"/>
        <v>1.0395785317080568</v>
      </c>
    </row>
    <row r="82" spans="1:9" x14ac:dyDescent="0.2">
      <c r="A82" s="4">
        <f>IF('True_Odds_Calculator_3-way'!A81="","",'True_Odds_Calculator_3-way'!A81)</f>
        <v>1.63</v>
      </c>
      <c r="B82" s="4">
        <f>IF('True_Odds_Calculator_3-way'!B81="","",'True_Odds_Calculator_3-way'!B81)</f>
        <v>4.2</v>
      </c>
      <c r="C82" s="4">
        <f>IF('True_Odds_Calculator_3-way'!C81="","",'True_Odds_Calculator_3-way'!C81)</f>
        <v>5.24</v>
      </c>
      <c r="D82" s="4">
        <f t="shared" si="5"/>
        <v>4.2431865267064106E-2</v>
      </c>
      <c r="E82" s="4">
        <f t="shared" si="6"/>
        <v>1.6684658918257216</v>
      </c>
      <c r="F82" s="4">
        <f t="shared" si="7"/>
        <v>4.4652568477236221</v>
      </c>
      <c r="G82" s="4">
        <f t="shared" si="8"/>
        <v>5.6594460197393337</v>
      </c>
      <c r="I82" s="4">
        <f t="shared" si="9"/>
        <v>1.0424318652670641</v>
      </c>
    </row>
    <row r="83" spans="1:9" x14ac:dyDescent="0.2">
      <c r="A83" s="4">
        <f>IF('True_Odds_Calculator_3-way'!A82="","",'True_Odds_Calculator_3-way'!A82)</f>
        <v>2.42</v>
      </c>
      <c r="B83" s="4">
        <f>IF('True_Odds_Calculator_3-way'!B82="","",'True_Odds_Calculator_3-way'!B82)</f>
        <v>3.06</v>
      </c>
      <c r="C83" s="4">
        <f>IF('True_Odds_Calculator_3-way'!C82="","",'True_Odds_Calculator_3-way'!C82)</f>
        <v>3.17</v>
      </c>
      <c r="D83" s="4">
        <f t="shared" si="5"/>
        <v>5.54779393659941E-2</v>
      </c>
      <c r="E83" s="4">
        <f t="shared" si="6"/>
        <v>2.5333740744572575</v>
      </c>
      <c r="F83" s="4">
        <f t="shared" si="7"/>
        <v>3.2435440425160706</v>
      </c>
      <c r="G83" s="4">
        <f t="shared" si="8"/>
        <v>3.3674028430924574</v>
      </c>
      <c r="I83" s="4">
        <f t="shared" si="9"/>
        <v>1.0554779393659941</v>
      </c>
    </row>
    <row r="84" spans="1:9" x14ac:dyDescent="0.2">
      <c r="A84" s="4">
        <f>IF('True_Odds_Calculator_3-way'!A83="","",'True_Odds_Calculator_3-way'!A83)</f>
        <v>3.09</v>
      </c>
      <c r="B84" s="4">
        <f>IF('True_Odds_Calculator_3-way'!B83="","",'True_Odds_Calculator_3-way'!B83)</f>
        <v>3.67</v>
      </c>
      <c r="C84" s="4">
        <f>IF('True_Odds_Calculator_3-way'!C83="","",'True_Odds_Calculator_3-way'!C83)</f>
        <v>2.23</v>
      </c>
      <c r="D84" s="4">
        <f t="shared" si="5"/>
        <v>4.4534652775495953E-2</v>
      </c>
      <c r="E84" s="4">
        <f t="shared" si="6"/>
        <v>3.238554748558113</v>
      </c>
      <c r="F84" s="4">
        <f t="shared" si="7"/>
        <v>3.8814650297717646</v>
      </c>
      <c r="G84" s="4">
        <f t="shared" si="8"/>
        <v>2.3063496094154345</v>
      </c>
      <c r="I84" s="4">
        <f t="shared" si="9"/>
        <v>1.044534652775496</v>
      </c>
    </row>
    <row r="85" spans="1:9" x14ac:dyDescent="0.2">
      <c r="A85" s="4">
        <f>IF('True_Odds_Calculator_3-way'!A84="","",'True_Odds_Calculator_3-way'!A84)</f>
        <v>2.29</v>
      </c>
      <c r="B85" s="4">
        <f>IF('True_Odds_Calculator_3-way'!B84="","",'True_Odds_Calculator_3-way'!B84)</f>
        <v>3.48</v>
      </c>
      <c r="C85" s="4">
        <f>IF('True_Odds_Calculator_3-way'!C84="","",'True_Odds_Calculator_3-way'!C84)</f>
        <v>3.12</v>
      </c>
      <c r="D85" s="4">
        <f t="shared" si="5"/>
        <v>4.4550365059324637E-2</v>
      </c>
      <c r="E85" s="4">
        <f t="shared" si="6"/>
        <v>2.3706170492873633</v>
      </c>
      <c r="F85" s="4">
        <f t="shared" si="7"/>
        <v>3.669641275831045</v>
      </c>
      <c r="G85" s="4">
        <f t="shared" si="8"/>
        <v>3.2715800908635408</v>
      </c>
      <c r="I85" s="4">
        <f t="shared" si="9"/>
        <v>1.0445503650593246</v>
      </c>
    </row>
    <row r="86" spans="1:9" x14ac:dyDescent="0.2">
      <c r="A86" s="4">
        <f>IF('True_Odds_Calculator_3-way'!A85="","",'True_Odds_Calculator_3-way'!A85)</f>
        <v>3.72</v>
      </c>
      <c r="B86" s="4">
        <f>IF('True_Odds_Calculator_3-way'!B85="","",'True_Odds_Calculator_3-way'!B85)</f>
        <v>3.75</v>
      </c>
      <c r="C86" s="4">
        <f>IF('True_Odds_Calculator_3-way'!C85="","",'True_Odds_Calculator_3-way'!C85)</f>
        <v>1.96</v>
      </c>
      <c r="D86" s="4">
        <f t="shared" si="5"/>
        <v>4.5687952600395043E-2</v>
      </c>
      <c r="E86" s="4">
        <f t="shared" si="6"/>
        <v>3.9434060228452759</v>
      </c>
      <c r="F86" s="4">
        <f t="shared" si="7"/>
        <v>3.9771338802583349</v>
      </c>
      <c r="G86" s="4">
        <f t="shared" si="8"/>
        <v>2.0203050186203226</v>
      </c>
      <c r="I86" s="4">
        <f t="shared" si="9"/>
        <v>1.045687952600395</v>
      </c>
    </row>
    <row r="87" spans="1:9" x14ac:dyDescent="0.2">
      <c r="A87" s="4">
        <f>IF('True_Odds_Calculator_3-way'!A86="","",'True_Odds_Calculator_3-way'!A86)</f>
        <v>1.29</v>
      </c>
      <c r="B87" s="4">
        <f>IF('True_Odds_Calculator_3-way'!B86="","",'True_Odds_Calculator_3-way'!B86)</f>
        <v>6.13</v>
      </c>
      <c r="C87" s="4">
        <f>IF('True_Odds_Calculator_3-way'!C86="","",'True_Odds_Calculator_3-way'!C86)</f>
        <v>9.82</v>
      </c>
      <c r="D87" s="4">
        <f t="shared" si="5"/>
        <v>4.0158929370627927E-2</v>
      </c>
      <c r="E87" s="4">
        <f t="shared" si="6"/>
        <v>1.3126675897604501</v>
      </c>
      <c r="F87" s="4">
        <f t="shared" si="7"/>
        <v>6.6779824080976669</v>
      </c>
      <c r="G87" s="4">
        <f t="shared" si="8"/>
        <v>11.306246358218603</v>
      </c>
      <c r="I87" s="4">
        <f t="shared" si="9"/>
        <v>1.0401589293706279</v>
      </c>
    </row>
    <row r="88" spans="1:9" x14ac:dyDescent="0.2">
      <c r="A88" s="4">
        <f>IF('True_Odds_Calculator_3-way'!A87="","",'True_Odds_Calculator_3-way'!A87)</f>
        <v>4.7</v>
      </c>
      <c r="B88" s="4">
        <f>IF('True_Odds_Calculator_3-way'!B87="","",'True_Odds_Calculator_3-way'!B87)</f>
        <v>4.13</v>
      </c>
      <c r="C88" s="4">
        <f>IF('True_Odds_Calculator_3-way'!C87="","",'True_Odds_Calculator_3-way'!C87)</f>
        <v>1.74</v>
      </c>
      <c r="D88" s="4">
        <f t="shared" si="5"/>
        <v>2.9609351730296218E-2</v>
      </c>
      <c r="E88" s="4">
        <f t="shared" si="6"/>
        <v>4.9286291730833023</v>
      </c>
      <c r="F88" s="4">
        <f t="shared" si="7"/>
        <v>4.3055017561870219</v>
      </c>
      <c r="G88" s="4">
        <f t="shared" si="8"/>
        <v>1.7704038967769258</v>
      </c>
      <c r="I88" s="4">
        <f t="shared" si="9"/>
        <v>1.0296093517302962</v>
      </c>
    </row>
    <row r="89" spans="1:9" x14ac:dyDescent="0.2">
      <c r="A89" s="4">
        <f>IF('True_Odds_Calculator_3-way'!A88="","",'True_Odds_Calculator_3-way'!A88)</f>
        <v>1.21</v>
      </c>
      <c r="B89" s="4">
        <f>IF('True_Odds_Calculator_3-way'!B88="","",'True_Odds_Calculator_3-way'!B88)</f>
        <v>6.96</v>
      </c>
      <c r="C89" s="4">
        <f>IF('True_Odds_Calculator_3-way'!C88="","",'True_Odds_Calculator_3-way'!C88)</f>
        <v>15.36</v>
      </c>
      <c r="D89" s="4">
        <f t="shared" si="5"/>
        <v>3.5228608577942522E-2</v>
      </c>
      <c r="E89" s="4">
        <f t="shared" si="6"/>
        <v>1.2274405457574717</v>
      </c>
      <c r="F89" s="4">
        <f t="shared" si="7"/>
        <v>7.5794731601950769</v>
      </c>
      <c r="G89" s="4">
        <f t="shared" si="8"/>
        <v>18.740174125893589</v>
      </c>
      <c r="I89" s="4">
        <f t="shared" si="9"/>
        <v>1.0352286085779425</v>
      </c>
    </row>
    <row r="90" spans="1:9" x14ac:dyDescent="0.2">
      <c r="A90" s="4">
        <f>IF('True_Odds_Calculator_3-way'!A89="","",'True_Odds_Calculator_3-way'!A89)</f>
        <v>2.97</v>
      </c>
      <c r="B90" s="4">
        <f>IF('True_Odds_Calculator_3-way'!B89="","",'True_Odds_Calculator_3-way'!B89)</f>
        <v>3.87</v>
      </c>
      <c r="C90" s="4">
        <f>IF('True_Odds_Calculator_3-way'!C89="","",'True_Odds_Calculator_3-way'!C89)</f>
        <v>2.2799999999999998</v>
      </c>
      <c r="D90" s="4">
        <f t="shared" si="5"/>
        <v>3.3694760744944263E-2</v>
      </c>
      <c r="E90" s="4">
        <f t="shared" si="6"/>
        <v>3.0724916006820751</v>
      </c>
      <c r="F90" s="4">
        <f t="shared" si="7"/>
        <v>4.0458582512616434</v>
      </c>
      <c r="G90" s="4">
        <f t="shared" si="8"/>
        <v>2.3399207326285203</v>
      </c>
      <c r="I90" s="4">
        <f t="shared" si="9"/>
        <v>1.0336947607449443</v>
      </c>
    </row>
    <row r="91" spans="1:9" x14ac:dyDescent="0.2">
      <c r="A91" s="4">
        <f>IF('True_Odds_Calculator_3-way'!A90="","",'True_Odds_Calculator_3-way'!A90)</f>
        <v>2.16</v>
      </c>
      <c r="B91" s="4">
        <f>IF('True_Odds_Calculator_3-way'!B90="","",'True_Odds_Calculator_3-way'!B90)</f>
        <v>3.68</v>
      </c>
      <c r="C91" s="4">
        <f>IF('True_Odds_Calculator_3-way'!C90="","",'True_Odds_Calculator_3-way'!C90)</f>
        <v>3.23</v>
      </c>
      <c r="D91" s="4">
        <f t="shared" si="5"/>
        <v>4.4299616617559767E-2</v>
      </c>
      <c r="E91" s="4">
        <f t="shared" si="6"/>
        <v>2.2311646105373808</v>
      </c>
      <c r="F91" s="4">
        <f t="shared" si="7"/>
        <v>3.8914655991929274</v>
      </c>
      <c r="G91" s="4">
        <f t="shared" si="8"/>
        <v>3.3917737723999055</v>
      </c>
      <c r="I91" s="4">
        <f t="shared" si="9"/>
        <v>1.0442996166175598</v>
      </c>
    </row>
    <row r="92" spans="1:9" x14ac:dyDescent="0.2">
      <c r="A92" s="4">
        <f>IF('True_Odds_Calculator_3-way'!A91="","",'True_Odds_Calculator_3-way'!A91)</f>
        <v>2.0099999999999998</v>
      </c>
      <c r="B92" s="4">
        <f>IF('True_Odds_Calculator_3-way'!B91="","",'True_Odds_Calculator_3-way'!B91)</f>
        <v>3.72</v>
      </c>
      <c r="C92" s="4">
        <f>IF('True_Odds_Calculator_3-way'!C91="","",'True_Odds_Calculator_3-way'!C91)</f>
        <v>3.59</v>
      </c>
      <c r="D92" s="4">
        <f t="shared" si="5"/>
        <v>4.4881174145446678E-2</v>
      </c>
      <c r="E92" s="4">
        <f t="shared" si="6"/>
        <v>2.0723153230826998</v>
      </c>
      <c r="F92" s="4">
        <f t="shared" si="7"/>
        <v>3.939228530053493</v>
      </c>
      <c r="G92" s="4">
        <f t="shared" si="8"/>
        <v>3.7937542116474376</v>
      </c>
      <c r="I92" s="4">
        <f t="shared" si="9"/>
        <v>1.0448811741454467</v>
      </c>
    </row>
    <row r="93" spans="1:9" x14ac:dyDescent="0.2">
      <c r="A93" s="4">
        <f>IF('True_Odds_Calculator_3-way'!A92="","",'True_Odds_Calculator_3-way'!A92)</f>
        <v>3.31</v>
      </c>
      <c r="B93" s="4">
        <f>IF('True_Odds_Calculator_3-way'!B92="","",'True_Odds_Calculator_3-way'!B92)</f>
        <v>3.95</v>
      </c>
      <c r="C93" s="4">
        <f>IF('True_Odds_Calculator_3-way'!C92="","",'True_Odds_Calculator_3-way'!C92)</f>
        <v>2.04</v>
      </c>
      <c r="D93" s="4">
        <f t="shared" si="5"/>
        <v>4.5475439018775488E-2</v>
      </c>
      <c r="E93" s="4">
        <f t="shared" si="6"/>
        <v>3.4848508868049759</v>
      </c>
      <c r="F93" s="4">
        <f t="shared" si="7"/>
        <v>4.2015733858145339</v>
      </c>
      <c r="G93" s="4">
        <f t="shared" si="8"/>
        <v>2.1050965283876226</v>
      </c>
      <c r="I93" s="4">
        <f t="shared" si="9"/>
        <v>1.0454754390187755</v>
      </c>
    </row>
    <row r="94" spans="1:9" x14ac:dyDescent="0.2">
      <c r="A94" s="4">
        <f>IF('True_Odds_Calculator_3-way'!A93="","",'True_Odds_Calculator_3-way'!A93)</f>
        <v>2.46</v>
      </c>
      <c r="B94" s="4">
        <f>IF('True_Odds_Calculator_3-way'!B93="","",'True_Odds_Calculator_3-way'!B93)</f>
        <v>3.69</v>
      </c>
      <c r="C94" s="4">
        <f>IF('True_Odds_Calculator_3-way'!C93="","",'True_Odds_Calculator_3-way'!C93)</f>
        <v>2.86</v>
      </c>
      <c r="D94" s="4">
        <f t="shared" si="5"/>
        <v>2.7157124718100389E-2</v>
      </c>
      <c r="E94" s="4">
        <f t="shared" si="6"/>
        <v>2.5160290541507067</v>
      </c>
      <c r="F94" s="4">
        <f t="shared" si="7"/>
        <v>3.8175175440711895</v>
      </c>
      <c r="G94" s="4">
        <f t="shared" si="8"/>
        <v>2.9360127603538775</v>
      </c>
      <c r="I94" s="4">
        <f t="shared" si="9"/>
        <v>1.0271571247181004</v>
      </c>
    </row>
    <row r="95" spans="1:9" x14ac:dyDescent="0.2">
      <c r="A95" s="4">
        <f>IF('True_Odds_Calculator_3-way'!A94="","",'True_Odds_Calculator_3-way'!A94)</f>
        <v>1.81</v>
      </c>
      <c r="B95" s="4">
        <f>IF('True_Odds_Calculator_3-way'!B94="","",'True_Odds_Calculator_3-way'!B94)</f>
        <v>4.0599999999999996</v>
      </c>
      <c r="C95" s="4">
        <f>IF('True_Odds_Calculator_3-way'!C94="","",'True_Odds_Calculator_3-way'!C94)</f>
        <v>4.33</v>
      </c>
      <c r="D95" s="4">
        <f t="shared" si="5"/>
        <v>2.9738488781605898E-2</v>
      </c>
      <c r="E95" s="4">
        <f t="shared" si="6"/>
        <v>1.8430687478329659</v>
      </c>
      <c r="F95" s="4">
        <f t="shared" si="7"/>
        <v>4.230251056938874</v>
      </c>
      <c r="G95" s="4">
        <f t="shared" si="8"/>
        <v>4.5241897713589756</v>
      </c>
      <c r="I95" s="4">
        <f t="shared" si="9"/>
        <v>1.0297384887816059</v>
      </c>
    </row>
    <row r="96" spans="1:9" x14ac:dyDescent="0.2">
      <c r="A96" s="4">
        <f>IF('True_Odds_Calculator_3-way'!A95="","",'True_Odds_Calculator_3-way'!A95)</f>
        <v>1.86</v>
      </c>
      <c r="B96" s="4">
        <f>IF('True_Odds_Calculator_3-way'!B95="","",'True_Odds_Calculator_3-way'!B95)</f>
        <v>4</v>
      </c>
      <c r="C96" s="4">
        <f>IF('True_Odds_Calculator_3-way'!C95="","",'True_Odds_Calculator_3-way'!C95)</f>
        <v>4.13</v>
      </c>
      <c r="D96" s="4">
        <f t="shared" si="5"/>
        <v>2.9765159207477465E-2</v>
      </c>
      <c r="E96" s="4">
        <f t="shared" si="6"/>
        <v>1.894970541921744</v>
      </c>
      <c r="F96" s="4">
        <f t="shared" si="7"/>
        <v>4.1653080774305495</v>
      </c>
      <c r="G96" s="4">
        <f t="shared" si="8"/>
        <v>4.3064647238547282</v>
      </c>
      <c r="I96" s="4">
        <f t="shared" si="9"/>
        <v>1.0297651592074775</v>
      </c>
    </row>
    <row r="97" spans="1:9" x14ac:dyDescent="0.2">
      <c r="A97" s="4">
        <f>IF('True_Odds_Calculator_3-way'!A96="","",'True_Odds_Calculator_3-way'!A96)</f>
        <v>2.13</v>
      </c>
      <c r="B97" s="4">
        <f>IF('True_Odds_Calculator_3-way'!B96="","",'True_Odds_Calculator_3-way'!B96)</f>
        <v>4.2699999999999996</v>
      </c>
      <c r="C97" s="4">
        <f>IF('True_Odds_Calculator_3-way'!C96="","",'True_Odds_Calculator_3-way'!C96)</f>
        <v>3.09</v>
      </c>
      <c r="D97" s="4">
        <f t="shared" si="5"/>
        <v>2.7300201015099113E-2</v>
      </c>
      <c r="E97" s="4">
        <f t="shared" si="6"/>
        <v>2.1721021662932478</v>
      </c>
      <c r="F97" s="4">
        <f t="shared" si="7"/>
        <v>4.4426284861743364</v>
      </c>
      <c r="G97" s="4">
        <f t="shared" si="8"/>
        <v>3.1794022707318059</v>
      </c>
      <c r="I97" s="4">
        <f t="shared" si="9"/>
        <v>1.0273002010150991</v>
      </c>
    </row>
    <row r="98" spans="1:9" x14ac:dyDescent="0.2">
      <c r="A98" s="4">
        <f>IF('True_Odds_Calculator_3-way'!A97="","",'True_Odds_Calculator_3-way'!A97)</f>
        <v>1.25</v>
      </c>
      <c r="B98" s="4">
        <f>IF('True_Odds_Calculator_3-way'!B97="","",'True_Odds_Calculator_3-way'!B97)</f>
        <v>5.95</v>
      </c>
      <c r="C98" s="4">
        <f>IF('True_Odds_Calculator_3-way'!C97="","",'True_Odds_Calculator_3-way'!C97)</f>
        <v>11.12</v>
      </c>
      <c r="D98" s="4">
        <f t="shared" si="5"/>
        <v>5.7995284444713135E-2</v>
      </c>
      <c r="E98" s="4">
        <f t="shared" si="6"/>
        <v>1.2809538683139257</v>
      </c>
      <c r="F98" s="4">
        <f t="shared" si="7"/>
        <v>6.7233460240898566</v>
      </c>
      <c r="G98" s="4">
        <f t="shared" si="8"/>
        <v>14.165049097967572</v>
      </c>
      <c r="I98" s="4">
        <f t="shared" si="9"/>
        <v>1.0579952844447131</v>
      </c>
    </row>
    <row r="99" spans="1:9" x14ac:dyDescent="0.2">
      <c r="A99" s="4">
        <f>IF('True_Odds_Calculator_3-way'!A98="","",'True_Odds_Calculator_3-way'!A98)</f>
        <v>2.48</v>
      </c>
      <c r="B99" s="4">
        <f>IF('True_Odds_Calculator_3-way'!B98="","",'True_Odds_Calculator_3-way'!B98)</f>
        <v>3.23</v>
      </c>
      <c r="C99" s="4">
        <f>IF('True_Odds_Calculator_3-way'!C98="","",'True_Odds_Calculator_3-way'!C98)</f>
        <v>3.02</v>
      </c>
      <c r="D99" s="4">
        <f t="shared" si="5"/>
        <v>4.3949157485996704E-2</v>
      </c>
      <c r="E99" s="4">
        <f t="shared" si="6"/>
        <v>2.5734985571942279</v>
      </c>
      <c r="F99" s="4">
        <f t="shared" si="7"/>
        <v>3.3904303956234272</v>
      </c>
      <c r="G99" s="4">
        <f t="shared" si="8"/>
        <v>3.1597961825857954</v>
      </c>
      <c r="I99" s="4">
        <f t="shared" si="9"/>
        <v>1.0439491574859967</v>
      </c>
    </row>
    <row r="100" spans="1:9" x14ac:dyDescent="0.2">
      <c r="A100" s="4">
        <f>IF('True_Odds_Calculator_3-way'!A99="","",'True_Odds_Calculator_3-way'!A99)</f>
        <v>1.68</v>
      </c>
      <c r="B100" s="4">
        <f>IF('True_Odds_Calculator_3-way'!B99="","",'True_Odds_Calculator_3-way'!B99)</f>
        <v>3.87</v>
      </c>
      <c r="C100" s="4">
        <f>IF('True_Odds_Calculator_3-way'!C99="","",'True_Odds_Calculator_3-way'!C99)</f>
        <v>5.0999999999999996</v>
      </c>
      <c r="D100" s="4">
        <f t="shared" si="5"/>
        <v>4.9714459427181668E-2</v>
      </c>
      <c r="E100" s="4">
        <f t="shared" si="6"/>
        <v>1.7281107720018012</v>
      </c>
      <c r="F100" s="4">
        <f t="shared" si="7"/>
        <v>4.135197018901243</v>
      </c>
      <c r="G100" s="4">
        <f t="shared" si="8"/>
        <v>5.5708151045341818</v>
      </c>
      <c r="I100" s="4">
        <f t="shared" si="9"/>
        <v>1.0497144594271817</v>
      </c>
    </row>
    <row r="101" spans="1:9" x14ac:dyDescent="0.2">
      <c r="A101" s="4">
        <f>IF('True_Odds_Calculator_3-way'!A100="","",'True_Odds_Calculator_3-way'!A100)</f>
        <v>2.44</v>
      </c>
      <c r="B101" s="4">
        <f>IF('True_Odds_Calculator_3-way'!B100="","",'True_Odds_Calculator_3-way'!B100)</f>
        <v>3.53</v>
      </c>
      <c r="C101" s="4">
        <f>IF('True_Odds_Calculator_3-way'!C100="","",'True_Odds_Calculator_3-way'!C100)</f>
        <v>2.89</v>
      </c>
      <c r="D101" s="4">
        <f t="shared" si="5"/>
        <v>3.9142945799615081E-2</v>
      </c>
      <c r="E101" s="4">
        <f t="shared" si="6"/>
        <v>2.520234858735257</v>
      </c>
      <c r="F101" s="4">
        <f t="shared" si="7"/>
        <v>3.700435391721729</v>
      </c>
      <c r="G101" s="4">
        <f t="shared" si="8"/>
        <v>3.0032454934694393</v>
      </c>
      <c r="I101" s="4">
        <f t="shared" si="9"/>
        <v>1.0391429457996151</v>
      </c>
    </row>
    <row r="102" spans="1:9" x14ac:dyDescent="0.2">
      <c r="A102" s="4">
        <f>IF('True_Odds_Calculator_3-way'!A101="","",'True_Odds_Calculator_3-way'!A101)</f>
        <v>1.17</v>
      </c>
      <c r="B102" s="4">
        <f>IF('True_Odds_Calculator_3-way'!B101="","",'True_Odds_Calculator_3-way'!B101)</f>
        <v>7.82</v>
      </c>
      <c r="C102" s="4">
        <f>IF('True_Odds_Calculator_3-way'!C101="","",'True_Odds_Calculator_3-way'!C101)</f>
        <v>17.8</v>
      </c>
      <c r="D102" s="4">
        <f t="shared" si="5"/>
        <v>3.8757867833415949E-2</v>
      </c>
      <c r="E102" s="4">
        <f t="shared" si="6"/>
        <v>1.1879566399122028</v>
      </c>
      <c r="F102" s="4">
        <f t="shared" si="7"/>
        <v>8.698833028996944</v>
      </c>
      <c r="G102" s="4">
        <f t="shared" si="8"/>
        <v>23.115782839991443</v>
      </c>
      <c r="I102" s="4">
        <f t="shared" si="9"/>
        <v>1.0387578678334159</v>
      </c>
    </row>
    <row r="103" spans="1:9" x14ac:dyDescent="0.2">
      <c r="A103" s="4">
        <f>IF('True_Odds_Calculator_3-way'!A102="","",'True_Odds_Calculator_3-way'!A102)</f>
        <v>1.72</v>
      </c>
      <c r="B103" s="4">
        <f>IF('True_Odds_Calculator_3-way'!B102="","",'True_Odds_Calculator_3-way'!B102)</f>
        <v>3.64</v>
      </c>
      <c r="C103" s="4">
        <f>IF('True_Odds_Calculator_3-way'!C102="","",'True_Odds_Calculator_3-way'!C102)</f>
        <v>5.36</v>
      </c>
      <c r="D103" s="4">
        <f t="shared" si="5"/>
        <v>4.2687787741588545E-2</v>
      </c>
      <c r="E103" s="4">
        <f t="shared" si="6"/>
        <v>1.7631519659435959</v>
      </c>
      <c r="F103" s="4">
        <f t="shared" si="7"/>
        <v>3.8388303596922153</v>
      </c>
      <c r="G103" s="4">
        <f t="shared" si="8"/>
        <v>5.8025541144703663</v>
      </c>
      <c r="I103" s="4">
        <f t="shared" si="9"/>
        <v>1.0426877877415885</v>
      </c>
    </row>
    <row r="104" spans="1:9" x14ac:dyDescent="0.2">
      <c r="A104" s="4">
        <f>IF('True_Odds_Calculator_3-way'!A103="","",'True_Odds_Calculator_3-way'!A103)</f>
        <v>2.08</v>
      </c>
      <c r="B104" s="4">
        <f>IF('True_Odds_Calculator_3-way'!B103="","",'True_Odds_Calculator_3-way'!B103)</f>
        <v>3.47</v>
      </c>
      <c r="C104" s="4">
        <f>IF('True_Odds_Calculator_3-way'!C103="","",'True_Odds_Calculator_3-way'!C103)</f>
        <v>3.7</v>
      </c>
      <c r="D104" s="4">
        <f t="shared" si="5"/>
        <v>3.9223939079846781E-2</v>
      </c>
      <c r="E104" s="4">
        <f t="shared" si="6"/>
        <v>2.1381474862768459</v>
      </c>
      <c r="F104" s="4">
        <f t="shared" si="7"/>
        <v>3.634912424933713</v>
      </c>
      <c r="G104" s="4">
        <f t="shared" si="8"/>
        <v>3.8880910366837305</v>
      </c>
      <c r="I104" s="4">
        <f t="shared" si="9"/>
        <v>1.0392239390798468</v>
      </c>
    </row>
    <row r="105" spans="1:9" x14ac:dyDescent="0.2">
      <c r="A105" s="4">
        <f>IF('True_Odds_Calculator_3-way'!A104="","",'True_Odds_Calculator_3-way'!A104)</f>
        <v>2.1800000000000002</v>
      </c>
      <c r="B105" s="4">
        <f>IF('True_Odds_Calculator_3-way'!B104="","",'True_Odds_Calculator_3-way'!B104)</f>
        <v>3.07</v>
      </c>
      <c r="C105" s="4">
        <f>IF('True_Odds_Calculator_3-way'!C104="","",'True_Odds_Calculator_3-way'!C104)</f>
        <v>3.67</v>
      </c>
      <c r="D105" s="4">
        <f t="shared" si="5"/>
        <v>5.6928059385774166E-2</v>
      </c>
      <c r="E105" s="4">
        <f t="shared" si="6"/>
        <v>2.2740732318878933</v>
      </c>
      <c r="F105" s="4">
        <f t="shared" si="7"/>
        <v>3.2599105927734686</v>
      </c>
      <c r="G105" s="4">
        <f t="shared" si="8"/>
        <v>3.9447180236003652</v>
      </c>
      <c r="I105" s="4">
        <f t="shared" si="9"/>
        <v>1.0569280593857742</v>
      </c>
    </row>
    <row r="106" spans="1:9" x14ac:dyDescent="0.2">
      <c r="A106" s="4">
        <f>IF('True_Odds_Calculator_3-way'!A105="","",'True_Odds_Calculator_3-way'!A105)</f>
        <v>2.19</v>
      </c>
      <c r="B106" s="4">
        <f>IF('True_Odds_Calculator_3-way'!B105="","",'True_Odds_Calculator_3-way'!B105)</f>
        <v>3.25</v>
      </c>
      <c r="C106" s="4">
        <f>IF('True_Odds_Calculator_3-way'!C105="","",'True_Odds_Calculator_3-way'!C105)</f>
        <v>3.44</v>
      </c>
      <c r="D106" s="4">
        <f t="shared" si="5"/>
        <v>5.5010986677122453E-2</v>
      </c>
      <c r="E106" s="4">
        <f t="shared" si="6"/>
        <v>2.2816255657268174</v>
      </c>
      <c r="F106" s="4">
        <f t="shared" si="7"/>
        <v>3.4559586711144776</v>
      </c>
      <c r="G106" s="4">
        <f t="shared" si="8"/>
        <v>3.6716019514535936</v>
      </c>
      <c r="I106" s="4">
        <f t="shared" si="9"/>
        <v>1.0550109866771225</v>
      </c>
    </row>
    <row r="107" spans="1:9" x14ac:dyDescent="0.2">
      <c r="A107" s="4">
        <f>IF('True_Odds_Calculator_3-way'!A106="","",'True_Odds_Calculator_3-way'!A106)</f>
        <v>3.86</v>
      </c>
      <c r="B107" s="4">
        <f>IF('True_Odds_Calculator_3-way'!B106="","",'True_Odds_Calculator_3-way'!B106)</f>
        <v>3.58</v>
      </c>
      <c r="C107" s="4">
        <f>IF('True_Odds_Calculator_3-way'!C106="","",'True_Odds_Calculator_3-way'!C106)</f>
        <v>2.06</v>
      </c>
      <c r="D107" s="4">
        <f t="shared" si="5"/>
        <v>2.3833859655384426E-2</v>
      </c>
      <c r="E107" s="4">
        <f t="shared" si="6"/>
        <v>3.982116511815204</v>
      </c>
      <c r="F107" s="4">
        <f t="shared" si="7"/>
        <v>3.6848021826408397</v>
      </c>
      <c r="G107" s="4">
        <f t="shared" si="8"/>
        <v>2.0942747262685835</v>
      </c>
      <c r="I107" s="4">
        <f t="shared" si="9"/>
        <v>1.0238338596553844</v>
      </c>
    </row>
    <row r="108" spans="1:9" x14ac:dyDescent="0.2">
      <c r="A108" s="4">
        <f>IF('True_Odds_Calculator_3-way'!A107="","",'True_Odds_Calculator_3-way'!A107)</f>
        <v>1.58</v>
      </c>
      <c r="B108" s="4">
        <f>IF('True_Odds_Calculator_3-way'!B107="","",'True_Odds_Calculator_3-way'!B107)</f>
        <v>4.0999999999999996</v>
      </c>
      <c r="C108" s="4">
        <f>IF('True_Odds_Calculator_3-way'!C107="","",'True_Odds_Calculator_3-way'!C107)</f>
        <v>6.23</v>
      </c>
      <c r="D108" s="4">
        <f t="shared" si="5"/>
        <v>3.7327475089164563E-2</v>
      </c>
      <c r="E108" s="4">
        <f t="shared" si="6"/>
        <v>1.6116843227079383</v>
      </c>
      <c r="F108" s="4">
        <f t="shared" si="7"/>
        <v>4.3204019163751868</v>
      </c>
      <c r="G108" s="4">
        <f t="shared" si="8"/>
        <v>6.7535099628839204</v>
      </c>
      <c r="I108" s="4">
        <f t="shared" si="9"/>
        <v>1.0373274750891646</v>
      </c>
    </row>
    <row r="109" spans="1:9" x14ac:dyDescent="0.2">
      <c r="A109" s="4">
        <f>IF('True_Odds_Calculator_3-way'!A108="","",'True_Odds_Calculator_3-way'!A108)</f>
        <v>2.61</v>
      </c>
      <c r="B109" s="4">
        <f>IF('True_Odds_Calculator_3-way'!B108="","",'True_Odds_Calculator_3-way'!B108)</f>
        <v>3.18</v>
      </c>
      <c r="C109" s="4">
        <f>IF('True_Odds_Calculator_3-way'!C108="","",'True_Odds_Calculator_3-way'!C108)</f>
        <v>2.99</v>
      </c>
      <c r="D109" s="4">
        <f t="shared" si="5"/>
        <v>3.2055331792255837E-2</v>
      </c>
      <c r="E109" s="4">
        <f t="shared" si="6"/>
        <v>2.6848761997413408</v>
      </c>
      <c r="F109" s="4">
        <f t="shared" si="7"/>
        <v>3.2918527169150686</v>
      </c>
      <c r="G109" s="4">
        <f t="shared" si="8"/>
        <v>3.0886785882219403</v>
      </c>
      <c r="I109" s="4">
        <f t="shared" si="9"/>
        <v>1.0320553317922558</v>
      </c>
    </row>
    <row r="110" spans="1:9" x14ac:dyDescent="0.2">
      <c r="A110" s="4">
        <f>IF('True_Odds_Calculator_3-way'!A109="","",'True_Odds_Calculator_3-way'!A109)</f>
        <v>1.95</v>
      </c>
      <c r="B110" s="4">
        <f>IF('True_Odds_Calculator_3-way'!B109="","",'True_Odds_Calculator_3-way'!B109)</f>
        <v>3.67</v>
      </c>
      <c r="C110" s="4">
        <f>IF('True_Odds_Calculator_3-way'!C109="","",'True_Odds_Calculator_3-way'!C109)</f>
        <v>3.99</v>
      </c>
      <c r="D110" s="4">
        <f t="shared" si="5"/>
        <v>3.5926643269250658E-2</v>
      </c>
      <c r="E110" s="4">
        <f t="shared" si="6"/>
        <v>1.9966258418351561</v>
      </c>
      <c r="F110" s="4">
        <f t="shared" si="7"/>
        <v>3.8387124094833069</v>
      </c>
      <c r="G110" s="4">
        <f t="shared" si="8"/>
        <v>4.1902188627413874</v>
      </c>
      <c r="I110" s="4">
        <f t="shared" si="9"/>
        <v>1.0359266432692507</v>
      </c>
    </row>
    <row r="111" spans="1:9" x14ac:dyDescent="0.2">
      <c r="A111" s="4">
        <f>IF('True_Odds_Calculator_3-way'!A110="","",'True_Odds_Calculator_3-way'!A110)</f>
        <v>3.76</v>
      </c>
      <c r="B111" s="4">
        <f>IF('True_Odds_Calculator_3-way'!B110="","",'True_Odds_Calculator_3-way'!B110)</f>
        <v>3.82</v>
      </c>
      <c r="C111" s="4">
        <f>IF('True_Odds_Calculator_3-way'!C110="","",'True_Odds_Calculator_3-way'!C110)</f>
        <v>1.97</v>
      </c>
      <c r="D111" s="4">
        <f t="shared" si="5"/>
        <v>3.5351764718521972E-2</v>
      </c>
      <c r="E111" s="4">
        <f t="shared" si="6"/>
        <v>3.9343200637155218</v>
      </c>
      <c r="F111" s="4">
        <f t="shared" si="7"/>
        <v>4.0000610707051738</v>
      </c>
      <c r="G111" s="4">
        <f t="shared" si="8"/>
        <v>2.0168190949415559</v>
      </c>
      <c r="I111" s="4">
        <f t="shared" si="9"/>
        <v>1.035351764718522</v>
      </c>
    </row>
    <row r="112" spans="1:9" x14ac:dyDescent="0.2">
      <c r="A112" s="4">
        <f>IF('True_Odds_Calculator_3-way'!A111="","",'True_Odds_Calculator_3-way'!A111)</f>
        <v>2.48</v>
      </c>
      <c r="B112" s="4">
        <f>IF('True_Odds_Calculator_3-way'!B111="","",'True_Odds_Calculator_3-way'!B111)</f>
        <v>3.88</v>
      </c>
      <c r="C112" s="4">
        <f>IF('True_Odds_Calculator_3-way'!C111="","",'True_Odds_Calculator_3-way'!C111)</f>
        <v>2.73</v>
      </c>
      <c r="D112" s="4">
        <f t="shared" si="5"/>
        <v>2.7258131514865891E-2</v>
      </c>
      <c r="E112" s="4">
        <f t="shared" si="6"/>
        <v>2.5371710617816108</v>
      </c>
      <c r="F112" s="4">
        <f t="shared" si="7"/>
        <v>4.0217833472279274</v>
      </c>
      <c r="G112" s="4">
        <f t="shared" si="8"/>
        <v>2.7994398239901517</v>
      </c>
      <c r="I112" s="4">
        <f t="shared" si="9"/>
        <v>1.0272581315148659</v>
      </c>
    </row>
    <row r="113" spans="1:9" x14ac:dyDescent="0.2">
      <c r="A113" s="4">
        <f>IF('True_Odds_Calculator_3-way'!A112="","",'True_Odds_Calculator_3-way'!A112)</f>
        <v>2.27</v>
      </c>
      <c r="B113" s="4">
        <f>IF('True_Odds_Calculator_3-way'!B112="","",'True_Odds_Calculator_3-way'!B112)</f>
        <v>3.85</v>
      </c>
      <c r="C113" s="4">
        <f>IF('True_Odds_Calculator_3-way'!C112="","",'True_Odds_Calculator_3-way'!C112)</f>
        <v>3.05</v>
      </c>
      <c r="D113" s="4">
        <f t="shared" si="5"/>
        <v>2.8137746560509491E-2</v>
      </c>
      <c r="E113" s="4">
        <f t="shared" si="6"/>
        <v>2.3193817122628615</v>
      </c>
      <c r="F113" s="4">
        <f t="shared" si="7"/>
        <v>3.9942321548314905</v>
      </c>
      <c r="G113" s="4">
        <f t="shared" si="8"/>
        <v>3.1398199146199364</v>
      </c>
      <c r="I113" s="4">
        <f t="shared" si="9"/>
        <v>1.0281377465605095</v>
      </c>
    </row>
    <row r="114" spans="1:9" x14ac:dyDescent="0.2">
      <c r="A114" s="4">
        <f>IF('True_Odds_Calculator_3-way'!A113="","",'True_Odds_Calculator_3-way'!A113)</f>
        <v>1.64</v>
      </c>
      <c r="B114" s="4">
        <f>IF('True_Odds_Calculator_3-way'!B113="","",'True_Odds_Calculator_3-way'!B113)</f>
        <v>4.62</v>
      </c>
      <c r="C114" s="4">
        <f>IF('True_Odds_Calculator_3-way'!C113="","",'True_Odds_Calculator_3-way'!C113)</f>
        <v>4.9000000000000004</v>
      </c>
      <c r="D114" s="4">
        <f t="shared" si="5"/>
        <v>3.0287946664253163E-2</v>
      </c>
      <c r="E114" s="4">
        <f t="shared" si="6"/>
        <v>1.6676113258487257</v>
      </c>
      <c r="F114" s="4">
        <f t="shared" si="7"/>
        <v>4.8460357682374147</v>
      </c>
      <c r="G114" s="4">
        <f t="shared" si="8"/>
        <v>5.1550204758695761</v>
      </c>
      <c r="I114" s="4">
        <f t="shared" si="9"/>
        <v>1.0302879466642532</v>
      </c>
    </row>
    <row r="115" spans="1:9" x14ac:dyDescent="0.2">
      <c r="A115" s="4">
        <f>IF('True_Odds_Calculator_3-way'!A114="","",'True_Odds_Calculator_3-way'!A114)</f>
        <v>2.2599999999999998</v>
      </c>
      <c r="B115" s="4">
        <f>IF('True_Odds_Calculator_3-way'!B114="","",'True_Odds_Calculator_3-way'!B114)</f>
        <v>3.96</v>
      </c>
      <c r="C115" s="4">
        <f>IF('True_Odds_Calculator_3-way'!C114="","",'True_Odds_Calculator_3-way'!C114)</f>
        <v>3</v>
      </c>
      <c r="D115" s="4">
        <f t="shared" si="5"/>
        <v>2.8336461964780568E-2</v>
      </c>
      <c r="E115" s="4">
        <f t="shared" si="6"/>
        <v>2.3092960847725865</v>
      </c>
      <c r="F115" s="4">
        <f t="shared" si="7"/>
        <v>4.113875949987742</v>
      </c>
      <c r="G115" s="4">
        <f t="shared" si="8"/>
        <v>3.0874885004599815</v>
      </c>
      <c r="I115" s="4">
        <f t="shared" si="9"/>
        <v>1.0283364619647806</v>
      </c>
    </row>
    <row r="116" spans="1:9" x14ac:dyDescent="0.2">
      <c r="A116" s="4">
        <f>IF('True_Odds_Calculator_3-way'!A115="","",'True_Odds_Calculator_3-way'!A115)</f>
        <v>1.68</v>
      </c>
      <c r="B116" s="4">
        <f>IF('True_Odds_Calculator_3-way'!B115="","",'True_Odds_Calculator_3-way'!B115)</f>
        <v>4.09</v>
      </c>
      <c r="C116" s="4">
        <f>IF('True_Odds_Calculator_3-way'!C115="","",'True_Odds_Calculator_3-way'!C115)</f>
        <v>5.13</v>
      </c>
      <c r="D116" s="4">
        <f t="shared" si="5"/>
        <v>3.4668646623350119E-2</v>
      </c>
      <c r="E116" s="4">
        <f t="shared" si="6"/>
        <v>1.7132620264297997</v>
      </c>
      <c r="F116" s="4">
        <f t="shared" si="7"/>
        <v>4.2929037594695547</v>
      </c>
      <c r="G116" s="4">
        <f t="shared" si="8"/>
        <v>5.4532894626919068</v>
      </c>
      <c r="I116" s="4">
        <f t="shared" si="9"/>
        <v>1.0346686466233501</v>
      </c>
    </row>
    <row r="117" spans="1:9" x14ac:dyDescent="0.2">
      <c r="A117" s="4">
        <f>IF('True_Odds_Calculator_3-way'!A116="","",'True_Odds_Calculator_3-way'!A116)</f>
        <v>1.91</v>
      </c>
      <c r="B117" s="4">
        <f>IF('True_Odds_Calculator_3-way'!B116="","",'True_Odds_Calculator_3-way'!B116)</f>
        <v>3.89</v>
      </c>
      <c r="C117" s="4">
        <f>IF('True_Odds_Calculator_3-way'!C116="","",'True_Odds_Calculator_3-way'!C116)</f>
        <v>4.01</v>
      </c>
      <c r="D117" s="4">
        <f t="shared" si="5"/>
        <v>3.0006176767934933E-2</v>
      </c>
      <c r="E117" s="4">
        <f t="shared" si="6"/>
        <v>1.9471991614262156</v>
      </c>
      <c r="F117" s="4">
        <f t="shared" si="7"/>
        <v>4.0474793643830118</v>
      </c>
      <c r="G117" s="4">
        <f t="shared" si="8"/>
        <v>4.1775544234380932</v>
      </c>
      <c r="I117" s="4">
        <f t="shared" si="9"/>
        <v>1.0300061767679349</v>
      </c>
    </row>
    <row r="118" spans="1:9" x14ac:dyDescent="0.2">
      <c r="A118" s="4">
        <f>IF('True_Odds_Calculator_3-way'!A117="","",'True_Odds_Calculator_3-way'!A117)</f>
        <v>1.44</v>
      </c>
      <c r="B118" s="4">
        <f>IF('True_Odds_Calculator_3-way'!B117="","",'True_Odds_Calculator_3-way'!B117)</f>
        <v>4.99</v>
      </c>
      <c r="C118" s="4">
        <f>IF('True_Odds_Calculator_3-way'!C117="","",'True_Odds_Calculator_3-way'!C117)</f>
        <v>7.34</v>
      </c>
      <c r="D118" s="4">
        <f t="shared" si="5"/>
        <v>3.1085028063999598E-2</v>
      </c>
      <c r="E118" s="4">
        <f t="shared" si="6"/>
        <v>1.4618114154594393</v>
      </c>
      <c r="F118" s="4">
        <f t="shared" si="7"/>
        <v>5.2620743067415194</v>
      </c>
      <c r="G118" s="4">
        <f t="shared" si="8"/>
        <v>7.9441932502511374</v>
      </c>
      <c r="I118" s="4">
        <f t="shared" si="9"/>
        <v>1.0310850280639996</v>
      </c>
    </row>
    <row r="119" spans="1:9" x14ac:dyDescent="0.2">
      <c r="A119" s="4">
        <f>IF('True_Odds_Calculator_3-way'!A118="","",'True_Odds_Calculator_3-way'!A118)</f>
        <v>1.97</v>
      </c>
      <c r="B119" s="4">
        <f>IF('True_Odds_Calculator_3-way'!B118="","",'True_Odds_Calculator_3-way'!B118)</f>
        <v>3.19</v>
      </c>
      <c r="C119" s="4">
        <f>IF('True_Odds_Calculator_3-way'!C118="","",'True_Odds_Calculator_3-way'!C118)</f>
        <v>4.45</v>
      </c>
      <c r="D119" s="4">
        <f t="shared" si="5"/>
        <v>4.5812938146016613E-2</v>
      </c>
      <c r="E119" s="4">
        <f t="shared" si="6"/>
        <v>2.0311033671558412</v>
      </c>
      <c r="F119" s="4">
        <f t="shared" si="7"/>
        <v>3.3533568480876133</v>
      </c>
      <c r="G119" s="4">
        <f t="shared" si="8"/>
        <v>4.7744519821178741</v>
      </c>
      <c r="I119" s="4">
        <f t="shared" si="9"/>
        <v>1.0458129381460166</v>
      </c>
    </row>
    <row r="120" spans="1:9" x14ac:dyDescent="0.2">
      <c r="A120" s="4">
        <f>IF('True_Odds_Calculator_3-way'!A119="","",'True_Odds_Calculator_3-way'!A119)</f>
        <v>1.68</v>
      </c>
      <c r="B120" s="4">
        <f>IF('True_Odds_Calculator_3-way'!B119="","",'True_Odds_Calculator_3-way'!B119)</f>
        <v>3.71</v>
      </c>
      <c r="C120" s="4">
        <f>IF('True_Odds_Calculator_3-way'!C119="","",'True_Odds_Calculator_3-way'!C119)</f>
        <v>5.55</v>
      </c>
      <c r="D120" s="4">
        <f t="shared" si="5"/>
        <v>4.4960054394016513E-2</v>
      </c>
      <c r="E120" s="4">
        <f t="shared" si="6"/>
        <v>1.7233908991992857</v>
      </c>
      <c r="F120" s="4">
        <f t="shared" si="7"/>
        <v>3.9284226592683265</v>
      </c>
      <c r="G120" s="4">
        <f t="shared" si="8"/>
        <v>6.0535071171325656</v>
      </c>
      <c r="I120" s="4">
        <f t="shared" si="9"/>
        <v>1.0449600543940165</v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70</v>
      </c>
      <c r="V3" s="29" t="s">
        <v>71</v>
      </c>
      <c r="W3" s="29" t="s">
        <v>67</v>
      </c>
      <c r="X3" s="38">
        <v>25569</v>
      </c>
      <c r="Y3" s="48" t="s">
        <v>72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G12" sqref="AG1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1.7</v>
      </c>
      <c r="B3">
        <v>4</v>
      </c>
      <c r="C3">
        <v>5.18</v>
      </c>
      <c r="D3" s="20">
        <f>IF(OR($A3="",$B3="",$C3=""),"",(1/A3)+(1/B3)+(1/C3)-1)</f>
        <v>3.1285487167840076E-2</v>
      </c>
      <c r="E3" s="17">
        <f>IF(OR($A3="",$B3="",$C3=""),"",A3*'MPTO_working_3-way'!$I2)</f>
        <v>1.753185328185328</v>
      </c>
      <c r="F3" s="21">
        <f>IF(OR($A3="",$B3="",$C3=""),"",B3*'MPTO_working_3-way'!$I2)</f>
        <v>4.1251419486713603</v>
      </c>
      <c r="G3" s="22">
        <f>IF(OR($A3="",$B3="",$C3=""),"",C3*'MPTO_working_3-way'!$I2)</f>
        <v>5.3420588235294115</v>
      </c>
      <c r="H3" s="17">
        <f>IF(OR($A3="",$B3="",$C3=""),"",'MPTO_working_3-way'!E2)</f>
        <v>1.7306823020734383</v>
      </c>
      <c r="I3" s="21">
        <f>IF(OR($A3="",$B3="",$C3=""),"",'MPTO_working_3-way'!F2)</f>
        <v>4.1741191341444148</v>
      </c>
      <c r="J3" s="22">
        <f>IF(OR($A3="",$B3="",$C3=""),"",'MPTO_working_3-way'!G2)</f>
        <v>5.4758006010985589</v>
      </c>
      <c r="K3" s="17">
        <f>IF(OR($A3="",$B3="",$C3=""),"",'OddsRatio_working_3-way'!H2)</f>
        <v>1.738692948772967</v>
      </c>
      <c r="L3" s="21">
        <f>IF(OR($A3="",$B3="",$C3=""),"",'OddsRatio_working_3-way'!I2)</f>
        <v>4.1658269233127161</v>
      </c>
      <c r="M3" s="22">
        <f>IF(OR($A3="",$B3="",$C3=""),"",'OddsRatio_working_3-way'!J2)</f>
        <v>5.4110521798157176</v>
      </c>
      <c r="N3" s="23">
        <f>(1/E3)* 100</f>
        <v>57.039035401640703</v>
      </c>
      <c r="O3" s="24">
        <f>(1/F3)* 100</f>
        <v>24.241590045697297</v>
      </c>
      <c r="P3" s="24">
        <f>(1/G3)* 100</f>
        <v>18.719374552662003</v>
      </c>
      <c r="Q3" t="s">
        <v>127</v>
      </c>
      <c r="R3" t="s">
        <v>128</v>
      </c>
      <c r="S3" s="58" t="s">
        <v>126</v>
      </c>
      <c r="AD3" s="28"/>
      <c r="AE3" s="28"/>
      <c r="AH3" s="37"/>
      <c r="AI3" s="28"/>
      <c r="AJ3" t="s">
        <v>319</v>
      </c>
    </row>
    <row r="4" spans="1:36" s="40" customFormat="1" ht="15" x14ac:dyDescent="0.25">
      <c r="A4">
        <v>4.3600000000000003</v>
      </c>
      <c r="B4">
        <v>3.7</v>
      </c>
      <c r="C4">
        <v>1.88</v>
      </c>
      <c r="D4" s="20">
        <f t="shared" ref="D4:D67" si="0">IF(OR($A4="",$B4="",$C4=""),"",(1/A4)+(1/B4)+(1/C4)-1)</f>
        <v>3.1542962052429235E-2</v>
      </c>
      <c r="E4" s="17">
        <f>IF(OR($A4="",$B4="",$C4=""),"",A4*'MPTO_working_3-way'!$I3)</f>
        <v>4.4975273145485914</v>
      </c>
      <c r="F4" s="21">
        <f>IF(OR($A4="",$B4="",$C4=""),"",B4*'MPTO_working_3-way'!$I3)</f>
        <v>3.8167089595939885</v>
      </c>
      <c r="G4" s="22">
        <f>IF(OR($A4="",$B4="",$C4=""),"",C4*'MPTO_working_3-way'!$I3)</f>
        <v>1.9393007686585668</v>
      </c>
      <c r="H4" s="17"/>
      <c r="I4" s="21"/>
      <c r="J4" s="22"/>
      <c r="K4" s="17"/>
      <c r="L4" s="21"/>
      <c r="M4" s="22"/>
      <c r="N4" s="23">
        <f t="shared" ref="N4" si="1">(1/E4)* 100</f>
        <v>22.234439727918989</v>
      </c>
      <c r="O4" s="24">
        <f t="shared" ref="O4" si="2">(1/F4)* 100</f>
        <v>26.200583030736968</v>
      </c>
      <c r="P4" s="24">
        <f t="shared" ref="P4" si="3">(1/G4)* 100</f>
        <v>51.564977241344032</v>
      </c>
      <c r="Q4" t="s">
        <v>129</v>
      </c>
      <c r="R4" t="s">
        <v>130</v>
      </c>
      <c r="S4" s="58" t="s">
        <v>126</v>
      </c>
      <c r="AD4" s="37"/>
      <c r="AE4" s="37"/>
      <c r="AH4" s="37"/>
      <c r="AI4" s="37"/>
      <c r="AJ4" t="s">
        <v>320</v>
      </c>
    </row>
    <row r="5" spans="1:36" s="40" customFormat="1" ht="15" x14ac:dyDescent="0.25">
      <c r="A5">
        <v>1.2</v>
      </c>
      <c r="B5">
        <v>7.52</v>
      </c>
      <c r="C5">
        <v>14.79</v>
      </c>
      <c r="D5" s="20">
        <f t="shared" si="0"/>
        <v>3.3925308935019327E-2</v>
      </c>
      <c r="E5" s="17">
        <f>IF(OR($A5="",$B5="",$C5=""),"",A5*'MPTO_working_3-way'!$I4)</f>
        <v>1.2407103707220231</v>
      </c>
      <c r="F5" s="21">
        <f>IF(OR($A5="",$B5="",$C5=""),"",B5*'MPTO_working_3-way'!$I4)</f>
        <v>7.7751183231913448</v>
      </c>
      <c r="G5" s="22">
        <f>IF(OR($A5="",$B5="",$C5=""),"",C5*'MPTO_working_3-way'!$I4)</f>
        <v>15.291755319148935</v>
      </c>
      <c r="H5" s="17"/>
      <c r="I5" s="21"/>
      <c r="J5" s="22"/>
      <c r="K5" s="17"/>
      <c r="L5" s="21"/>
      <c r="M5" s="22"/>
      <c r="N5" s="23">
        <f t="shared" ref="N5:N68" si="4">(1/E5)* 100</f>
        <v>80.598987773275127</v>
      </c>
      <c r="O5" s="24">
        <f t="shared" ref="O5:O68" si="5">(1/F5)* 100</f>
        <v>12.861540602118374</v>
      </c>
      <c r="P5" s="24">
        <f t="shared" ref="P5:P68" si="6">(1/G5)* 100</f>
        <v>6.5394716246065023</v>
      </c>
      <c r="Q5" t="s">
        <v>131</v>
      </c>
      <c r="R5" t="s">
        <v>132</v>
      </c>
      <c r="S5" s="58" t="s">
        <v>126</v>
      </c>
      <c r="AD5" s="37"/>
      <c r="AE5" s="37"/>
      <c r="AH5" s="37"/>
      <c r="AI5" s="37"/>
      <c r="AJ5" t="s">
        <v>320</v>
      </c>
    </row>
    <row r="6" spans="1:36" s="40" customFormat="1" ht="15" x14ac:dyDescent="0.25">
      <c r="A6">
        <v>1.82</v>
      </c>
      <c r="B6">
        <v>3.55</v>
      </c>
      <c r="C6">
        <v>5.04</v>
      </c>
      <c r="D6" s="20">
        <f t="shared" si="0"/>
        <v>2.955338870831814E-2</v>
      </c>
      <c r="E6" s="17">
        <f>IF(OR($A6="",$B6="",$C6=""),"",A6*'MPTO_working_3-way'!$I5)</f>
        <v>1.8737871674491391</v>
      </c>
      <c r="F6" s="21">
        <f>IF(OR($A6="",$B6="",$C6=""),"",B6*'MPTO_working_3-way'!$I5)</f>
        <v>3.6549145299145294</v>
      </c>
      <c r="G6" s="22">
        <f>IF(OR($A6="",$B6="",$C6=""),"",C6*'MPTO_working_3-way'!$I5)</f>
        <v>5.1889490790899231</v>
      </c>
      <c r="H6" s="17"/>
      <c r="I6" s="21"/>
      <c r="J6" s="22"/>
      <c r="K6" s="17"/>
      <c r="L6" s="21"/>
      <c r="M6" s="22"/>
      <c r="N6" s="23">
        <f t="shared" si="4"/>
        <v>53.367854010940832</v>
      </c>
      <c r="O6" s="24">
        <f t="shared" si="5"/>
        <v>27.360420929552763</v>
      </c>
      <c r="P6" s="24">
        <f t="shared" si="6"/>
        <v>19.271725059506416</v>
      </c>
      <c r="Q6" t="s">
        <v>133</v>
      </c>
      <c r="R6" t="s">
        <v>134</v>
      </c>
      <c r="S6" s="58" t="s">
        <v>126</v>
      </c>
      <c r="AD6" s="37"/>
      <c r="AE6" s="37"/>
      <c r="AH6" s="37"/>
      <c r="AI6" s="37"/>
      <c r="AJ6" t="s">
        <v>320</v>
      </c>
    </row>
    <row r="7" spans="1:36" s="40" customFormat="1" ht="15" x14ac:dyDescent="0.25">
      <c r="A7">
        <v>1.45</v>
      </c>
      <c r="B7">
        <v>4.7</v>
      </c>
      <c r="C7">
        <v>7.59</v>
      </c>
      <c r="D7" s="20">
        <f t="shared" si="0"/>
        <v>3.4173435525950868E-2</v>
      </c>
      <c r="E7" s="17">
        <f>IF(OR($A7="",$B7="",$C7=""),"",A7*'MPTO_working_3-way'!$I6)</f>
        <v>1.4995514815126287</v>
      </c>
      <c r="F7" s="21">
        <f>IF(OR($A7="",$B7="",$C7=""),"",B7*'MPTO_working_3-way'!$I6)</f>
        <v>4.8606151469719689</v>
      </c>
      <c r="G7" s="22">
        <f>IF(OR($A7="",$B7="",$C7=""),"",C7*'MPTO_working_3-way'!$I6)</f>
        <v>7.8493763756419668</v>
      </c>
      <c r="H7" s="17"/>
      <c r="I7" s="21"/>
      <c r="J7" s="22"/>
      <c r="K7" s="17"/>
      <c r="L7" s="21"/>
      <c r="M7" s="22"/>
      <c r="N7" s="23">
        <f t="shared" si="4"/>
        <v>66.686606784001796</v>
      </c>
      <c r="O7" s="24">
        <f t="shared" si="5"/>
        <v>20.573527624851614</v>
      </c>
      <c r="P7" s="24">
        <f t="shared" si="6"/>
        <v>12.739865591146588</v>
      </c>
      <c r="Q7" t="s">
        <v>135</v>
      </c>
      <c r="R7" t="s">
        <v>136</v>
      </c>
      <c r="S7" s="58" t="s">
        <v>126</v>
      </c>
      <c r="AD7" s="37"/>
      <c r="AE7" s="37"/>
      <c r="AH7" s="37"/>
      <c r="AI7" s="37"/>
      <c r="AJ7" t="s">
        <v>320</v>
      </c>
    </row>
    <row r="8" spans="1:36" s="36" customFormat="1" ht="15" x14ac:dyDescent="0.25">
      <c r="A8">
        <v>2.92</v>
      </c>
      <c r="B8">
        <v>3.64</v>
      </c>
      <c r="C8">
        <v>2.44</v>
      </c>
      <c r="D8" s="20">
        <f t="shared" si="0"/>
        <v>2.7027093723702711E-2</v>
      </c>
      <c r="E8" s="17">
        <f>IF(OR($A8="",$B8="",$C8=""),"",A8*'MPTO_working_3-way'!$I7)</f>
        <v>2.9989191136732116</v>
      </c>
      <c r="F8" s="21">
        <f>IF(OR($A8="",$B8="",$C8=""),"",B8*'MPTO_working_3-way'!$I7)</f>
        <v>3.7383786211542782</v>
      </c>
      <c r="G8" s="22">
        <f>IF(OR($A8="",$B8="",$C8=""),"",C8*'MPTO_working_3-way'!$I7)</f>
        <v>2.5059461086858343</v>
      </c>
      <c r="H8" s="17"/>
      <c r="I8" s="21"/>
      <c r="J8" s="22"/>
      <c r="K8" s="17"/>
      <c r="L8" s="21"/>
      <c r="M8" s="22"/>
      <c r="N8" s="23">
        <f t="shared" si="4"/>
        <v>33.345347510061877</v>
      </c>
      <c r="O8" s="24">
        <f t="shared" si="5"/>
        <v>26.74956448609359</v>
      </c>
      <c r="P8" s="24">
        <f t="shared" si="6"/>
        <v>39.90508800384454</v>
      </c>
      <c r="Q8" t="s">
        <v>137</v>
      </c>
      <c r="R8" t="s">
        <v>138</v>
      </c>
      <c r="S8" s="58" t="s">
        <v>126</v>
      </c>
      <c r="AD8" s="37"/>
      <c r="AE8" s="37"/>
      <c r="AH8" s="37"/>
      <c r="AI8" s="37"/>
      <c r="AJ8" t="s">
        <v>115</v>
      </c>
    </row>
    <row r="9" spans="1:36" s="36" customFormat="1" ht="15" x14ac:dyDescent="0.25">
      <c r="A9">
        <v>2.0699999999999998</v>
      </c>
      <c r="B9">
        <v>3.51</v>
      </c>
      <c r="C9">
        <v>3.84</v>
      </c>
      <c r="D9" s="20">
        <f t="shared" si="0"/>
        <v>2.8408739006565265E-2</v>
      </c>
      <c r="E9" s="17">
        <f>IF(OR($A9="",$B9="",$C9=""),"",A9*'MPTO_working_3-way'!$I8)</f>
        <v>2.1288060897435899</v>
      </c>
      <c r="F9" s="21">
        <f>IF(OR($A9="",$B9="",$C9=""),"",B9*'MPTO_working_3-way'!$I8)</f>
        <v>3.6097146739130439</v>
      </c>
      <c r="G9" s="22">
        <f>IF(OR($A9="",$B9="",$C9=""),"",C9*'MPTO_working_3-way'!$I8)</f>
        <v>3.9490895577852103</v>
      </c>
      <c r="H9" s="17"/>
      <c r="I9" s="21"/>
      <c r="J9" s="22"/>
      <c r="K9" s="17"/>
      <c r="L9" s="21"/>
      <c r="M9" s="22"/>
      <c r="N9" s="23">
        <f t="shared" si="4"/>
        <v>46.974687117719014</v>
      </c>
      <c r="O9" s="24">
        <f t="shared" si="5"/>
        <v>27.70302060788557</v>
      </c>
      <c r="P9" s="24">
        <f t="shared" si="6"/>
        <v>25.322292274395409</v>
      </c>
      <c r="Q9" t="s">
        <v>139</v>
      </c>
      <c r="R9" t="s">
        <v>140</v>
      </c>
      <c r="S9" s="58" t="s">
        <v>126</v>
      </c>
      <c r="AD9" s="37"/>
      <c r="AE9" s="37"/>
      <c r="AH9" s="37"/>
      <c r="AI9" s="37"/>
      <c r="AJ9" t="s">
        <v>116</v>
      </c>
    </row>
    <row r="10" spans="1:36" s="36" customFormat="1" ht="15" x14ac:dyDescent="0.25">
      <c r="A10">
        <v>1.6</v>
      </c>
      <c r="B10">
        <v>3.75</v>
      </c>
      <c r="C10">
        <v>6.33</v>
      </c>
      <c r="D10" s="20">
        <f t="shared" si="0"/>
        <v>4.9644549763033119E-2</v>
      </c>
      <c r="E10" s="17">
        <f>IF(OR($A10="",$B10="",$C10=""),"",A10*'MPTO_working_3-way'!$I9)</f>
        <v>1.679431279620853</v>
      </c>
      <c r="F10" s="21">
        <f>IF(OR($A10="",$B10="",$C10=""),"",B10*'MPTO_working_3-way'!$I9)</f>
        <v>3.936167061611374</v>
      </c>
      <c r="G10" s="22">
        <f>IF(OR($A10="",$B10="",$C10=""),"",C10*'MPTO_working_3-way'!$I9)</f>
        <v>6.6442499999999995</v>
      </c>
      <c r="H10" s="17"/>
      <c r="I10" s="21"/>
      <c r="J10" s="22"/>
      <c r="K10" s="17"/>
      <c r="L10" s="21"/>
      <c r="M10" s="22"/>
      <c r="N10" s="23">
        <f t="shared" si="4"/>
        <v>59.543966587650978</v>
      </c>
      <c r="O10" s="24">
        <f t="shared" si="5"/>
        <v>25.40542574406442</v>
      </c>
      <c r="P10" s="24">
        <f t="shared" si="6"/>
        <v>15.050607668284607</v>
      </c>
      <c r="Q10" t="s">
        <v>110</v>
      </c>
      <c r="R10" t="s">
        <v>84</v>
      </c>
      <c r="S10" s="58" t="s">
        <v>126</v>
      </c>
      <c r="AD10" s="37"/>
      <c r="AE10" s="37"/>
      <c r="AH10" s="37"/>
      <c r="AI10" s="37"/>
      <c r="AJ10" t="s">
        <v>117</v>
      </c>
    </row>
    <row r="11" spans="1:36" s="36" customFormat="1" ht="15" x14ac:dyDescent="0.25">
      <c r="A11">
        <v>2.54</v>
      </c>
      <c r="B11">
        <v>2.96</v>
      </c>
      <c r="C11">
        <v>3.19</v>
      </c>
      <c r="D11" s="20">
        <f t="shared" si="0"/>
        <v>4.501824906386398E-2</v>
      </c>
      <c r="E11" s="17">
        <f>IF(OR($A11="",$B11="",$C11=""),"",A11*'MPTO_working_3-way'!$I10)</f>
        <v>2.6543463526222144</v>
      </c>
      <c r="F11" s="21">
        <f>IF(OR($A11="",$B11="",$C11=""),"",B11*'MPTO_working_3-way'!$I10)</f>
        <v>3.0932540172290373</v>
      </c>
      <c r="G11" s="22">
        <f>IF(OR($A11="",$B11="",$C11=""),"",C11*'MPTO_working_3-way'!$I10)</f>
        <v>3.3336082145137262</v>
      </c>
      <c r="H11" s="17"/>
      <c r="I11" s="21"/>
      <c r="J11" s="22"/>
      <c r="K11" s="17"/>
      <c r="L11" s="21"/>
      <c r="M11" s="22"/>
      <c r="N11" s="23">
        <f t="shared" si="4"/>
        <v>37.674058587422302</v>
      </c>
      <c r="O11" s="24">
        <f t="shared" si="5"/>
        <v>32.328415139206975</v>
      </c>
      <c r="P11" s="24">
        <f t="shared" si="6"/>
        <v>29.997526273370735</v>
      </c>
      <c r="Q11" t="s">
        <v>109</v>
      </c>
      <c r="R11" t="s">
        <v>86</v>
      </c>
      <c r="S11" s="58" t="s">
        <v>126</v>
      </c>
      <c r="AD11" s="37"/>
      <c r="AE11" s="37"/>
      <c r="AH11" s="37"/>
      <c r="AI11" s="37"/>
      <c r="AJ11" t="s">
        <v>117</v>
      </c>
    </row>
    <row r="12" spans="1:36" s="36" customFormat="1" ht="15" x14ac:dyDescent="0.25">
      <c r="A12">
        <v>2.69</v>
      </c>
      <c r="B12">
        <v>3.15</v>
      </c>
      <c r="C12">
        <v>2.91</v>
      </c>
      <c r="D12" s="20">
        <f t="shared" si="0"/>
        <v>3.2850141040077219E-2</v>
      </c>
      <c r="E12" s="17">
        <f>IF(OR($A12="",$B12="",$C12=""),"",A12*'MPTO_working_3-way'!$I11)</f>
        <v>2.7783668793978076</v>
      </c>
      <c r="F12" s="21">
        <f>IF(OR($A12="",$B12="",$C12=""),"",B12*'MPTO_working_3-way'!$I11)</f>
        <v>3.2534779442762432</v>
      </c>
      <c r="G12" s="22">
        <f>IF(OR($A12="",$B12="",$C12=""),"",C12*'MPTO_working_3-way'!$I11)</f>
        <v>3.0055939104266249</v>
      </c>
      <c r="H12" s="17"/>
      <c r="I12" s="21"/>
      <c r="J12" s="22"/>
      <c r="K12" s="17"/>
      <c r="L12" s="21"/>
      <c r="M12" s="22"/>
      <c r="N12" s="23">
        <f t="shared" si="4"/>
        <v>35.992366861814276</v>
      </c>
      <c r="O12" s="24">
        <f t="shared" si="5"/>
        <v>30.736338685168384</v>
      </c>
      <c r="P12" s="24">
        <f t="shared" si="6"/>
        <v>33.271294453017319</v>
      </c>
      <c r="Q12" t="s">
        <v>141</v>
      </c>
      <c r="R12" t="s">
        <v>142</v>
      </c>
      <c r="S12" s="58" t="s">
        <v>315</v>
      </c>
      <c r="AD12" s="37"/>
      <c r="AE12" s="37"/>
      <c r="AH12" s="37"/>
      <c r="AI12" s="37"/>
      <c r="AJ12" t="s">
        <v>68</v>
      </c>
    </row>
    <row r="13" spans="1:36" s="36" customFormat="1" ht="15" x14ac:dyDescent="0.25">
      <c r="A13">
        <v>2.16</v>
      </c>
      <c r="B13">
        <v>3.25</v>
      </c>
      <c r="C13">
        <v>3.79</v>
      </c>
      <c r="D13" s="20">
        <f t="shared" si="0"/>
        <v>3.4507513399334E-2</v>
      </c>
      <c r="E13" s="17">
        <f>IF(OR($A13="",$B13="",$C13=""),"",A13*'MPTO_working_3-way'!$I12)</f>
        <v>2.2345362289425617</v>
      </c>
      <c r="F13" s="21">
        <f>IF(OR($A13="",$B13="",$C13=""),"",B13*'MPTO_working_3-way'!$I12)</f>
        <v>3.3621494185478356</v>
      </c>
      <c r="G13" s="22">
        <f>IF(OR($A13="",$B13="",$C13=""),"",C13*'MPTO_working_3-way'!$I12)</f>
        <v>3.9207834757834759</v>
      </c>
      <c r="H13" s="17"/>
      <c r="I13" s="21"/>
      <c r="J13" s="22"/>
      <c r="K13" s="17"/>
      <c r="L13" s="21"/>
      <c r="M13" s="22"/>
      <c r="N13" s="23">
        <f t="shared" si="4"/>
        <v>44.752015521056244</v>
      </c>
      <c r="O13" s="24">
        <f t="shared" si="5"/>
        <v>29.742878007840456</v>
      </c>
      <c r="P13" s="24">
        <f t="shared" si="6"/>
        <v>25.505106471103296</v>
      </c>
      <c r="Q13" t="s">
        <v>143</v>
      </c>
      <c r="R13" t="s">
        <v>144</v>
      </c>
      <c r="S13" s="58" t="s">
        <v>315</v>
      </c>
      <c r="AD13" s="37"/>
      <c r="AE13" s="37"/>
      <c r="AH13" s="37"/>
      <c r="AI13" s="37"/>
      <c r="AJ13" t="s">
        <v>68</v>
      </c>
    </row>
    <row r="14" spans="1:36" s="36" customFormat="1" ht="15" x14ac:dyDescent="0.25">
      <c r="A14">
        <v>2.04</v>
      </c>
      <c r="B14">
        <v>3.21</v>
      </c>
      <c r="C14">
        <v>4.32</v>
      </c>
      <c r="D14" s="20">
        <f t="shared" si="0"/>
        <v>3.3204039663632834E-2</v>
      </c>
      <c r="E14" s="17">
        <f>IF(OR($A14="",$B14="",$C14=""),"",A14*'MPTO_working_3-way'!$I13)</f>
        <v>2.1077362409138112</v>
      </c>
      <c r="F14" s="21">
        <f>IF(OR($A14="",$B14="",$C14=""),"",B14*'MPTO_working_3-way'!$I13)</f>
        <v>3.3165849673202614</v>
      </c>
      <c r="G14" s="22">
        <f>IF(OR($A14="",$B14="",$C14=""),"",C14*'MPTO_working_3-way'!$I13)</f>
        <v>4.4634414513468945</v>
      </c>
      <c r="H14" s="17"/>
      <c r="I14" s="21"/>
      <c r="J14" s="22"/>
      <c r="K14" s="17"/>
      <c r="L14" s="21"/>
      <c r="M14" s="22"/>
      <c r="N14" s="23">
        <f t="shared" si="4"/>
        <v>47.444266535287596</v>
      </c>
      <c r="O14" s="24">
        <f t="shared" si="5"/>
        <v>30.151496489715484</v>
      </c>
      <c r="P14" s="24">
        <f t="shared" si="6"/>
        <v>22.40423697499692</v>
      </c>
      <c r="Q14" t="s">
        <v>145</v>
      </c>
      <c r="R14" t="s">
        <v>146</v>
      </c>
      <c r="S14" s="58" t="s">
        <v>315</v>
      </c>
      <c r="AD14" s="37"/>
      <c r="AE14" s="37"/>
      <c r="AH14" s="37"/>
      <c r="AI14" s="37"/>
      <c r="AJ14" t="s">
        <v>68</v>
      </c>
    </row>
    <row r="15" spans="1:36" s="36" customFormat="1" ht="15" x14ac:dyDescent="0.25">
      <c r="A15">
        <v>1.7</v>
      </c>
      <c r="B15">
        <v>4.3899999999999997</v>
      </c>
      <c r="C15">
        <v>4.66</v>
      </c>
      <c r="D15" s="20">
        <f t="shared" si="0"/>
        <v>3.061800159758099E-2</v>
      </c>
      <c r="E15" s="17">
        <f>IF(OR($A15="",$B15="",$C15=""),"",A15*'MPTO_working_3-way'!$I14)</f>
        <v>1.7520506027158875</v>
      </c>
      <c r="F15" s="21">
        <f>IF(OR($A15="",$B15="",$C15=""),"",B15*'MPTO_working_3-way'!$I14)</f>
        <v>4.52441302701338</v>
      </c>
      <c r="G15" s="22">
        <f>IF(OR($A15="",$B15="",$C15=""),"",C15*'MPTO_working_3-way'!$I14)</f>
        <v>4.8026798874447278</v>
      </c>
      <c r="H15" s="17"/>
      <c r="I15" s="21"/>
      <c r="J15" s="22"/>
      <c r="K15" s="17"/>
      <c r="L15" s="21"/>
      <c r="M15" s="22"/>
      <c r="N15" s="23">
        <f t="shared" si="4"/>
        <v>57.07597705510792</v>
      </c>
      <c r="O15" s="24">
        <f t="shared" si="5"/>
        <v>22.102314577148853</v>
      </c>
      <c r="P15" s="24">
        <f t="shared" si="6"/>
        <v>20.821708367743231</v>
      </c>
      <c r="Q15" t="s">
        <v>147</v>
      </c>
      <c r="R15" t="s">
        <v>148</v>
      </c>
      <c r="S15" s="58" t="s">
        <v>315</v>
      </c>
      <c r="AD15" s="37"/>
      <c r="AE15" s="37"/>
      <c r="AH15" s="37"/>
      <c r="AI15" s="37"/>
      <c r="AJ15" t="s">
        <v>321</v>
      </c>
    </row>
    <row r="16" spans="1:36" s="36" customFormat="1" ht="15" x14ac:dyDescent="0.25">
      <c r="A16">
        <v>1.17</v>
      </c>
      <c r="B16">
        <v>8.52</v>
      </c>
      <c r="C16">
        <v>16.03</v>
      </c>
      <c r="D16" s="20">
        <f t="shared" si="0"/>
        <v>3.4454778534980468E-2</v>
      </c>
      <c r="E16" s="17">
        <f>IF(OR($A16="",$B16="",$C16=""),"",A16*'MPTO_working_3-way'!$I15)</f>
        <v>1.2103120908859271</v>
      </c>
      <c r="F16" s="21">
        <f>IF(OR($A16="",$B16="",$C16=""),"",B16*'MPTO_working_3-way'!$I15)</f>
        <v>8.8135547131180338</v>
      </c>
      <c r="G16" s="22">
        <f>IF(OR($A16="",$B16="",$C16=""),"",C16*'MPTO_working_3-way'!$I15)</f>
        <v>16.582310099915738</v>
      </c>
      <c r="H16" s="17"/>
      <c r="I16" s="21"/>
      <c r="J16" s="22"/>
      <c r="K16" s="17"/>
      <c r="L16" s="21"/>
      <c r="M16" s="22"/>
      <c r="N16" s="23">
        <f t="shared" si="4"/>
        <v>82.623317368334114</v>
      </c>
      <c r="O16" s="24">
        <f t="shared" si="5"/>
        <v>11.346159779454332</v>
      </c>
      <c r="P16" s="24">
        <f t="shared" si="6"/>
        <v>6.0305228522115355</v>
      </c>
      <c r="Q16" t="s">
        <v>149</v>
      </c>
      <c r="R16" t="s">
        <v>150</v>
      </c>
      <c r="S16" s="58" t="s">
        <v>315</v>
      </c>
      <c r="AD16" s="37"/>
      <c r="AE16" s="37"/>
      <c r="AH16" s="37"/>
      <c r="AI16" s="37"/>
      <c r="AJ16" t="s">
        <v>321</v>
      </c>
    </row>
    <row r="17" spans="1:36" s="36" customFormat="1" ht="15" x14ac:dyDescent="0.25">
      <c r="A17">
        <v>1.49</v>
      </c>
      <c r="B17">
        <v>4.76</v>
      </c>
      <c r="C17">
        <v>6.64</v>
      </c>
      <c r="D17" s="20">
        <f t="shared" si="0"/>
        <v>3.1827382849315189E-2</v>
      </c>
      <c r="E17" s="17">
        <f>IF(OR($A17="",$B17="",$C17=""),"",A17*'MPTO_working_3-way'!$I16)</f>
        <v>1.5374228004454795</v>
      </c>
      <c r="F17" s="21">
        <f>IF(OR($A17="",$B17="",$C17=""),"",B17*'MPTO_working_3-way'!$I16)</f>
        <v>4.9114983423627399</v>
      </c>
      <c r="G17" s="22">
        <f>IF(OR($A17="",$B17="",$C17=""),"",C17*'MPTO_working_3-way'!$I16)</f>
        <v>6.8513338221194529</v>
      </c>
      <c r="H17" s="17"/>
      <c r="I17" s="21"/>
      <c r="J17" s="22"/>
      <c r="K17" s="17"/>
      <c r="L17" s="21"/>
      <c r="M17" s="22"/>
      <c r="N17" s="23">
        <f t="shared" si="4"/>
        <v>65.043916332595217</v>
      </c>
      <c r="O17" s="24">
        <f t="shared" si="5"/>
        <v>20.36038557469892</v>
      </c>
      <c r="P17" s="24">
        <f t="shared" si="6"/>
        <v>14.595698092705852</v>
      </c>
      <c r="Q17" t="s">
        <v>151</v>
      </c>
      <c r="R17" t="s">
        <v>152</v>
      </c>
      <c r="S17" s="58" t="s">
        <v>315</v>
      </c>
      <c r="AD17" s="37"/>
      <c r="AE17" s="37"/>
      <c r="AH17" s="37"/>
      <c r="AI17" s="37"/>
      <c r="AJ17" t="s">
        <v>321</v>
      </c>
    </row>
    <row r="18" spans="1:36" s="36" customFormat="1" ht="15" x14ac:dyDescent="0.25">
      <c r="A18">
        <v>2.17</v>
      </c>
      <c r="B18">
        <v>3.26</v>
      </c>
      <c r="C18">
        <v>3.74</v>
      </c>
      <c r="D18" s="20">
        <f t="shared" si="0"/>
        <v>3.4957638489611309E-2</v>
      </c>
      <c r="E18" s="17">
        <f>IF(OR($A18="",$B18="",$C18=""),"",A18*'MPTO_working_3-way'!$I17)</f>
        <v>2.2458580755224564</v>
      </c>
      <c r="F18" s="21">
        <f>IF(OR($A18="",$B18="",$C18=""),"",B18*'MPTO_working_3-way'!$I17)</f>
        <v>3.3739619014761328</v>
      </c>
      <c r="G18" s="22">
        <f>IF(OR($A18="",$B18="",$C18=""),"",C18*'MPTO_working_3-way'!$I17)</f>
        <v>3.8707415679511463</v>
      </c>
      <c r="H18" s="17"/>
      <c r="I18" s="21"/>
      <c r="J18" s="22"/>
      <c r="K18" s="17"/>
      <c r="L18" s="21"/>
      <c r="M18" s="22"/>
      <c r="N18" s="23">
        <f t="shared" si="4"/>
        <v>44.526411125394418</v>
      </c>
      <c r="O18" s="24">
        <f t="shared" si="5"/>
        <v>29.6387460558607</v>
      </c>
      <c r="P18" s="24">
        <f t="shared" si="6"/>
        <v>25.834842818744885</v>
      </c>
      <c r="Q18" t="s">
        <v>153</v>
      </c>
      <c r="R18" t="s">
        <v>154</v>
      </c>
      <c r="S18" s="58" t="s">
        <v>315</v>
      </c>
      <c r="AD18" s="37"/>
      <c r="AE18" s="37"/>
      <c r="AH18" s="37"/>
      <c r="AI18" s="37"/>
      <c r="AJ18" t="s">
        <v>322</v>
      </c>
    </row>
    <row r="19" spans="1:36" s="36" customFormat="1" ht="15" x14ac:dyDescent="0.25">
      <c r="A19">
        <v>3.58</v>
      </c>
      <c r="B19">
        <v>3.35</v>
      </c>
      <c r="C19">
        <v>2.19</v>
      </c>
      <c r="D19" s="20">
        <f t="shared" si="0"/>
        <v>3.4458076191324682E-2</v>
      </c>
      <c r="E19" s="17">
        <f>IF(OR($A19="",$B19="",$C19=""),"",A19*'MPTO_working_3-way'!$I18)</f>
        <v>3.7033599127649426</v>
      </c>
      <c r="F19" s="21">
        <f>IF(OR($A19="",$B19="",$C19=""),"",B19*'MPTO_working_3-way'!$I18)</f>
        <v>3.4654345552409378</v>
      </c>
      <c r="G19" s="22">
        <f>IF(OR($A19="",$B19="",$C19=""),"",C19*'MPTO_working_3-way'!$I18)</f>
        <v>2.2654631868590012</v>
      </c>
      <c r="H19" s="17"/>
      <c r="I19" s="21"/>
      <c r="J19" s="22"/>
      <c r="K19" s="17"/>
      <c r="L19" s="21"/>
      <c r="M19" s="22"/>
      <c r="N19" s="23">
        <f t="shared" si="4"/>
        <v>27.002506468602888</v>
      </c>
      <c r="O19" s="24">
        <f t="shared" si="5"/>
        <v>28.856409897790552</v>
      </c>
      <c r="P19" s="24">
        <f t="shared" si="6"/>
        <v>44.141083633606556</v>
      </c>
      <c r="Q19" t="s">
        <v>155</v>
      </c>
      <c r="R19" t="s">
        <v>156</v>
      </c>
      <c r="S19" s="58" t="s">
        <v>315</v>
      </c>
      <c r="AD19" s="37"/>
      <c r="AE19" s="37"/>
      <c r="AH19" s="37"/>
      <c r="AI19" s="37"/>
      <c r="AJ19" t="s">
        <v>322</v>
      </c>
    </row>
    <row r="20" spans="1:36" s="36" customFormat="1" ht="15" x14ac:dyDescent="0.25">
      <c r="A20">
        <v>3.18</v>
      </c>
      <c r="B20">
        <v>3.23</v>
      </c>
      <c r="C20">
        <v>2.4500000000000002</v>
      </c>
      <c r="D20" s="20">
        <f t="shared" si="0"/>
        <v>3.2226197330968098E-2</v>
      </c>
      <c r="E20" s="17">
        <f>IF(OR($A20="",$B20="",$C20=""),"",A20*'MPTO_working_3-way'!$I19)</f>
        <v>3.2824793075124785</v>
      </c>
      <c r="F20" s="21">
        <f>IF(OR($A20="",$B20="",$C20=""),"",B20*'MPTO_working_3-way'!$I19)</f>
        <v>3.3340906173790268</v>
      </c>
      <c r="G20" s="22">
        <f>IF(OR($A20="",$B20="",$C20=""),"",C20*'MPTO_working_3-way'!$I19)</f>
        <v>2.528954183460872</v>
      </c>
      <c r="H20" s="17"/>
      <c r="I20" s="21"/>
      <c r="J20" s="22"/>
      <c r="K20" s="17"/>
      <c r="L20" s="21"/>
      <c r="M20" s="22"/>
      <c r="N20" s="23">
        <f t="shared" si="4"/>
        <v>30.464776966341876</v>
      </c>
      <c r="O20" s="24">
        <f t="shared" si="5"/>
        <v>29.993185991630707</v>
      </c>
      <c r="P20" s="24">
        <f t="shared" si="6"/>
        <v>39.542037042027417</v>
      </c>
      <c r="Q20" t="s">
        <v>157</v>
      </c>
      <c r="R20" t="s">
        <v>158</v>
      </c>
      <c r="S20" s="58" t="s">
        <v>315</v>
      </c>
      <c r="AD20" s="37"/>
      <c r="AE20" s="37"/>
      <c r="AH20" s="37"/>
      <c r="AI20" s="37"/>
      <c r="AJ20" t="s">
        <v>322</v>
      </c>
    </row>
    <row r="21" spans="1:36" s="36" customFormat="1" ht="15" x14ac:dyDescent="0.25">
      <c r="A21">
        <v>6.1</v>
      </c>
      <c r="B21">
        <v>4.4000000000000004</v>
      </c>
      <c r="C21">
        <v>2.5</v>
      </c>
      <c r="D21" s="20">
        <f t="shared" si="0"/>
        <v>-0.20879284649776453</v>
      </c>
      <c r="E21" s="17">
        <f>IF(OR($A21="",$B21="",$C21=""),"",A21*'MPTO_working_3-way'!$I20)</f>
        <v>4.8263636363636362</v>
      </c>
      <c r="F21" s="21">
        <f>IF(OR($A21="",$B21="",$C21=""),"",B21*'MPTO_working_3-way'!$I20)</f>
        <v>3.4813114754098362</v>
      </c>
      <c r="G21" s="22">
        <f>IF(OR($A21="",$B21="",$C21=""),"",C21*'MPTO_working_3-way'!$I20)</f>
        <v>1.9780178837555886</v>
      </c>
      <c r="H21" s="17"/>
      <c r="I21" s="21"/>
      <c r="J21" s="22"/>
      <c r="K21" s="17"/>
      <c r="L21" s="21"/>
      <c r="M21" s="22"/>
      <c r="N21" s="23">
        <f t="shared" si="4"/>
        <v>20.719532868713504</v>
      </c>
      <c r="O21" s="24">
        <f t="shared" si="5"/>
        <v>28.72480693162554</v>
      </c>
      <c r="P21" s="24">
        <f t="shared" si="6"/>
        <v>50.555660199660956</v>
      </c>
      <c r="Q21" t="s">
        <v>159</v>
      </c>
      <c r="R21" t="s">
        <v>160</v>
      </c>
      <c r="S21" s="58" t="s">
        <v>315</v>
      </c>
      <c r="AD21" s="37"/>
      <c r="AE21" s="37"/>
      <c r="AH21" s="37"/>
      <c r="AI21" s="37"/>
      <c r="AJ21" t="s">
        <v>83</v>
      </c>
    </row>
    <row r="22" spans="1:36" s="36" customFormat="1" ht="15" x14ac:dyDescent="0.25">
      <c r="A22">
        <v>1.46</v>
      </c>
      <c r="B22">
        <v>4.78</v>
      </c>
      <c r="C22">
        <v>7.31</v>
      </c>
      <c r="D22" s="20">
        <f t="shared" si="0"/>
        <v>3.0935433378572297E-2</v>
      </c>
      <c r="E22" s="17">
        <f>IF(OR($A22="",$B22="",$C22=""),"",A22*'MPTO_working_3-way'!$I21)</f>
        <v>1.5051657327327155</v>
      </c>
      <c r="F22" s="21">
        <f>IF(OR($A22="",$B22="",$C22=""),"",B22*'MPTO_working_3-way'!$I21)</f>
        <v>4.9278713715495757</v>
      </c>
      <c r="G22" s="22">
        <f>IF(OR($A22="",$B22="",$C22=""),"",C22*'MPTO_working_3-way'!$I21)</f>
        <v>7.5361380179973629</v>
      </c>
      <c r="H22" s="17"/>
      <c r="I22" s="21"/>
      <c r="J22" s="22"/>
      <c r="K22" s="17"/>
      <c r="L22" s="21"/>
      <c r="M22" s="22"/>
      <c r="N22" s="23">
        <f t="shared" si="4"/>
        <v>66.437866492246144</v>
      </c>
      <c r="O22" s="24">
        <f t="shared" si="5"/>
        <v>20.292737464158865</v>
      </c>
      <c r="P22" s="24">
        <f t="shared" si="6"/>
        <v>13.269396043594991</v>
      </c>
      <c r="Q22" t="s">
        <v>161</v>
      </c>
      <c r="R22" t="s">
        <v>162</v>
      </c>
      <c r="S22" s="58" t="s">
        <v>315</v>
      </c>
      <c r="AD22" s="37"/>
      <c r="AE22" s="37"/>
      <c r="AH22" s="37"/>
      <c r="AI22" s="37"/>
      <c r="AJ22" t="s">
        <v>118</v>
      </c>
    </row>
    <row r="23" spans="1:36" s="36" customFormat="1" ht="15" x14ac:dyDescent="0.25">
      <c r="A23">
        <v>1.99</v>
      </c>
      <c r="B23">
        <v>3.83</v>
      </c>
      <c r="C23">
        <v>3.76</v>
      </c>
      <c r="D23" s="20">
        <f t="shared" si="0"/>
        <v>2.9566615366706239E-2</v>
      </c>
      <c r="E23" s="17">
        <f>IF(OR($A23="",$B23="",$C23=""),"",A23*'MPTO_working_3-way'!$I22)</f>
        <v>2.0488375645797454</v>
      </c>
      <c r="F23" s="21">
        <f>IF(OR($A23="",$B23="",$C23=""),"",B23*'MPTO_working_3-way'!$I22)</f>
        <v>3.9432401368544849</v>
      </c>
      <c r="G23" s="22">
        <f>IF(OR($A23="",$B23="",$C23=""),"",C23*'MPTO_working_3-way'!$I22)</f>
        <v>3.8711704737788151</v>
      </c>
      <c r="H23" s="17"/>
      <c r="I23" s="21"/>
      <c r="J23" s="22"/>
      <c r="K23" s="17"/>
      <c r="L23" s="21"/>
      <c r="M23" s="22"/>
      <c r="N23" s="23">
        <f t="shared" si="4"/>
        <v>48.808164067663341</v>
      </c>
      <c r="O23" s="24">
        <f t="shared" si="5"/>
        <v>25.359855481631865</v>
      </c>
      <c r="P23" s="24">
        <f t="shared" si="6"/>
        <v>25.831980450704801</v>
      </c>
      <c r="Q23" t="s">
        <v>163</v>
      </c>
      <c r="R23" t="s">
        <v>164</v>
      </c>
      <c r="S23" s="58" t="s">
        <v>315</v>
      </c>
      <c r="AD23" s="37"/>
      <c r="AE23" s="37"/>
      <c r="AH23" s="37"/>
      <c r="AI23" s="37"/>
      <c r="AJ23" t="s">
        <v>118</v>
      </c>
    </row>
    <row r="24" spans="1:36" s="36" customFormat="1" ht="15" x14ac:dyDescent="0.25">
      <c r="A24">
        <v>1.71</v>
      </c>
      <c r="B24">
        <v>3.93</v>
      </c>
      <c r="C24">
        <v>4.93</v>
      </c>
      <c r="D24" s="20">
        <f t="shared" si="0"/>
        <v>4.2088004438370463E-2</v>
      </c>
      <c r="E24" s="17">
        <f>IF(OR($A24="",$B24="",$C24=""),"",A24*'MPTO_working_3-way'!$I23)</f>
        <v>1.7819704875896134</v>
      </c>
      <c r="F24" s="21">
        <f>IF(OR($A24="",$B24="",$C24=""),"",B24*'MPTO_working_3-way'!$I23)</f>
        <v>4.0954058574427963</v>
      </c>
      <c r="G24" s="22">
        <f>IF(OR($A24="",$B24="",$C24=""),"",C24*'MPTO_working_3-way'!$I23)</f>
        <v>5.1374938618811665</v>
      </c>
      <c r="H24" s="17"/>
      <c r="I24" s="21"/>
      <c r="J24" s="22"/>
      <c r="K24" s="17"/>
      <c r="L24" s="21"/>
      <c r="M24" s="22"/>
      <c r="N24" s="23">
        <f t="shared" si="4"/>
        <v>56.117652170135116</v>
      </c>
      <c r="O24" s="24">
        <f t="shared" si="5"/>
        <v>24.417604379371767</v>
      </c>
      <c r="P24" s="24">
        <f t="shared" si="6"/>
        <v>19.46474345049311</v>
      </c>
      <c r="Q24" t="s">
        <v>165</v>
      </c>
      <c r="R24" t="s">
        <v>166</v>
      </c>
      <c r="S24" s="58" t="s">
        <v>315</v>
      </c>
      <c r="AD24" s="37"/>
      <c r="AE24" s="37"/>
      <c r="AH24" s="37"/>
      <c r="AI24" s="37"/>
      <c r="AJ24" t="s">
        <v>320</v>
      </c>
    </row>
    <row r="25" spans="1:36" s="36" customFormat="1" ht="15" x14ac:dyDescent="0.25">
      <c r="A25">
        <v>2.78</v>
      </c>
      <c r="B25">
        <v>3.58</v>
      </c>
      <c r="C25">
        <v>2.57</v>
      </c>
      <c r="D25" s="20">
        <f t="shared" si="0"/>
        <v>2.8146897520133551E-2</v>
      </c>
      <c r="E25" s="17">
        <f>IF(OR($A25="",$B25="",$C25=""),"",A25*'MPTO_working_3-way'!$I24)</f>
        <v>2.8582483751059709</v>
      </c>
      <c r="F25" s="21">
        <f>IF(OR($A25="",$B25="",$C25=""),"",B25*'MPTO_working_3-way'!$I24)</f>
        <v>3.6807658931220781</v>
      </c>
      <c r="G25" s="22">
        <f>IF(OR($A25="",$B25="",$C25=""),"",C25*'MPTO_working_3-way'!$I24)</f>
        <v>2.642337526626743</v>
      </c>
      <c r="H25" s="17"/>
      <c r="I25" s="21"/>
      <c r="J25" s="22"/>
      <c r="K25" s="17"/>
      <c r="L25" s="21"/>
      <c r="M25" s="22"/>
      <c r="N25" s="23">
        <f t="shared" si="4"/>
        <v>34.986462642978836</v>
      </c>
      <c r="O25" s="24">
        <f t="shared" si="5"/>
        <v>27.168258700413727</v>
      </c>
      <c r="P25" s="24">
        <f t="shared" si="6"/>
        <v>37.845278656607448</v>
      </c>
      <c r="Q25" t="s">
        <v>167</v>
      </c>
      <c r="R25" t="s">
        <v>168</v>
      </c>
      <c r="S25" s="58" t="s">
        <v>315</v>
      </c>
      <c r="AD25" s="37"/>
      <c r="AE25" s="37"/>
      <c r="AH25" s="37"/>
      <c r="AI25" s="37"/>
      <c r="AJ25" t="s">
        <v>115</v>
      </c>
    </row>
    <row r="26" spans="1:36" s="36" customFormat="1" ht="15" x14ac:dyDescent="0.25">
      <c r="A26">
        <v>3.53</v>
      </c>
      <c r="B26">
        <v>3.49</v>
      </c>
      <c r="C26">
        <v>2.1800000000000002</v>
      </c>
      <c r="D26" s="20">
        <f t="shared" si="0"/>
        <v>2.8534666599843383E-2</v>
      </c>
      <c r="E26" s="17">
        <f>IF(OR($A26="",$B26="",$C26=""),"",A26*'MPTO_working_3-way'!$I25)</f>
        <v>3.630727373097447</v>
      </c>
      <c r="F26" s="21">
        <f>IF(OR($A26="",$B26="",$C26=""),"",B26*'MPTO_working_3-way'!$I25)</f>
        <v>3.5895859864334536</v>
      </c>
      <c r="G26" s="22">
        <f>IF(OR($A26="",$B26="",$C26=""),"",C26*'MPTO_working_3-way'!$I25)</f>
        <v>2.2422055731876589</v>
      </c>
      <c r="H26" s="17"/>
      <c r="I26" s="21"/>
      <c r="J26" s="22"/>
      <c r="K26" s="17"/>
      <c r="L26" s="21"/>
      <c r="M26" s="22"/>
      <c r="N26" s="23">
        <f t="shared" si="4"/>
        <v>27.542690409907582</v>
      </c>
      <c r="O26" s="24">
        <f t="shared" si="5"/>
        <v>27.85836594469162</v>
      </c>
      <c r="P26" s="24">
        <f t="shared" si="6"/>
        <v>44.598943645400801</v>
      </c>
      <c r="Q26" t="s">
        <v>169</v>
      </c>
      <c r="R26" t="s">
        <v>170</v>
      </c>
      <c r="S26" s="58" t="s">
        <v>315</v>
      </c>
      <c r="AD26" s="37"/>
      <c r="AE26" s="37"/>
      <c r="AH26" s="37"/>
      <c r="AI26" s="37"/>
      <c r="AJ26" t="s">
        <v>115</v>
      </c>
    </row>
    <row r="27" spans="1:36" s="36" customFormat="1" ht="15" x14ac:dyDescent="0.25">
      <c r="A27">
        <v>1.69</v>
      </c>
      <c r="B27">
        <v>4.1500000000000004</v>
      </c>
      <c r="C27">
        <v>5.07</v>
      </c>
      <c r="D27" s="20">
        <f t="shared" si="0"/>
        <v>2.9918490530167929E-2</v>
      </c>
      <c r="E27" s="17">
        <f>IF(OR($A27="",$B27="",$C27=""),"",A27*'MPTO_working_3-way'!$I26)</f>
        <v>1.7405622489959838</v>
      </c>
      <c r="F27" s="21">
        <f>IF(OR($A27="",$B27="",$C27=""),"",B27*'MPTO_working_3-way'!$I26)</f>
        <v>4.2741617357001971</v>
      </c>
      <c r="G27" s="22">
        <f>IF(OR($A27="",$B27="",$C27=""),"",C27*'MPTO_working_3-way'!$I26)</f>
        <v>5.2216867469879515</v>
      </c>
      <c r="H27" s="17"/>
      <c r="I27" s="21"/>
      <c r="J27" s="22"/>
      <c r="K27" s="17"/>
      <c r="L27" s="21"/>
      <c r="M27" s="22"/>
      <c r="N27" s="23">
        <f t="shared" si="4"/>
        <v>57.452699584679287</v>
      </c>
      <c r="O27" s="24">
        <f t="shared" si="5"/>
        <v>23.396400553760959</v>
      </c>
      <c r="P27" s="24">
        <f t="shared" si="6"/>
        <v>19.150899861559761</v>
      </c>
      <c r="Q27" t="s">
        <v>171</v>
      </c>
      <c r="R27" t="s">
        <v>172</v>
      </c>
      <c r="S27" s="58" t="s">
        <v>315</v>
      </c>
      <c r="AD27" s="37"/>
      <c r="AE27" s="37"/>
      <c r="AH27" s="37"/>
      <c r="AI27" s="37"/>
      <c r="AJ27" t="s">
        <v>115</v>
      </c>
    </row>
    <row r="28" spans="1:36" s="36" customFormat="1" ht="15" x14ac:dyDescent="0.25">
      <c r="A28">
        <v>3.29</v>
      </c>
      <c r="B28">
        <v>2.95</v>
      </c>
      <c r="C28">
        <v>2.6</v>
      </c>
      <c r="D28" s="20">
        <f t="shared" si="0"/>
        <v>2.754980324399714E-2</v>
      </c>
      <c r="E28" s="17">
        <f>IF(OR($A28="",$B28="",$C28=""),"",A28*'MPTO_working_3-way'!$I27)</f>
        <v>3.3806388526727504</v>
      </c>
      <c r="F28" s="21">
        <f>IF(OR($A28="",$B28="",$C28=""),"",B28*'MPTO_working_3-way'!$I27)</f>
        <v>3.0312719195697917</v>
      </c>
      <c r="G28" s="22">
        <f>IF(OR($A28="",$B28="",$C28=""),"",C28*'MPTO_working_3-way'!$I27)</f>
        <v>2.6716294884343927</v>
      </c>
      <c r="H28" s="17"/>
      <c r="I28" s="21"/>
      <c r="J28" s="22"/>
      <c r="K28" s="17"/>
      <c r="L28" s="21"/>
      <c r="M28" s="22"/>
      <c r="N28" s="23">
        <f t="shared" si="4"/>
        <v>29.580207871343454</v>
      </c>
      <c r="O28" s="24">
        <f t="shared" si="5"/>
        <v>32.989452168379643</v>
      </c>
      <c r="P28" s="24">
        <f t="shared" si="6"/>
        <v>37.430339960276903</v>
      </c>
      <c r="Q28" t="s">
        <v>89</v>
      </c>
      <c r="R28" t="s">
        <v>173</v>
      </c>
      <c r="S28" s="58" t="s">
        <v>315</v>
      </c>
      <c r="AD28" s="37"/>
      <c r="AE28" s="37"/>
      <c r="AH28" s="37"/>
      <c r="AI28" s="37"/>
      <c r="AJ28" t="s">
        <v>115</v>
      </c>
    </row>
    <row r="29" spans="1:36" s="36" customFormat="1" ht="15" x14ac:dyDescent="0.25">
      <c r="A29">
        <v>4.34</v>
      </c>
      <c r="B29">
        <v>3.88</v>
      </c>
      <c r="C29">
        <v>1.85</v>
      </c>
      <c r="D29" s="20">
        <f t="shared" si="0"/>
        <v>2.8687245847205833E-2</v>
      </c>
      <c r="E29" s="17">
        <f>IF(OR($A29="",$B29="",$C29=""),"",A29*'MPTO_working_3-way'!$I28)</f>
        <v>4.4645026469768734</v>
      </c>
      <c r="F29" s="21">
        <f>IF(OR($A29="",$B29="",$C29=""),"",B29*'MPTO_working_3-way'!$I28)</f>
        <v>3.9913065138871584</v>
      </c>
      <c r="G29" s="22">
        <f>IF(OR($A29="",$B29="",$C29=""),"",C29*'MPTO_working_3-way'!$I28)</f>
        <v>1.9030714048173309</v>
      </c>
      <c r="H29" s="17"/>
      <c r="I29" s="21"/>
      <c r="J29" s="22"/>
      <c r="K29" s="17"/>
      <c r="L29" s="21"/>
      <c r="M29" s="22"/>
      <c r="N29" s="23">
        <f t="shared" si="4"/>
        <v>22.398911571418768</v>
      </c>
      <c r="O29" s="24">
        <f t="shared" si="5"/>
        <v>25.054452634009657</v>
      </c>
      <c r="P29" s="24">
        <f t="shared" si="6"/>
        <v>52.546635794571586</v>
      </c>
      <c r="Q29" t="s">
        <v>174</v>
      </c>
      <c r="R29" t="s">
        <v>175</v>
      </c>
      <c r="S29" s="58" t="s">
        <v>315</v>
      </c>
      <c r="AD29" s="37"/>
      <c r="AE29" s="37"/>
      <c r="AH29" s="37"/>
      <c r="AI29" s="37"/>
      <c r="AJ29" t="s">
        <v>115</v>
      </c>
    </row>
    <row r="30" spans="1:36" s="36" customFormat="1" ht="15" x14ac:dyDescent="0.25">
      <c r="A30">
        <v>3.04</v>
      </c>
      <c r="B30">
        <v>3.44</v>
      </c>
      <c r="C30">
        <v>2.4500000000000002</v>
      </c>
      <c r="D30" s="20">
        <f t="shared" si="0"/>
        <v>2.7808308145779836E-2</v>
      </c>
      <c r="E30" s="17">
        <f>IF(OR($A30="",$B30="",$C30=""),"",A30*'MPTO_working_3-way'!$I29)</f>
        <v>3.1245372567631708</v>
      </c>
      <c r="F30" s="21">
        <f>IF(OR($A30="",$B30="",$C30=""),"",B30*'MPTO_working_3-way'!$I29)</f>
        <v>3.5356605800214824</v>
      </c>
      <c r="G30" s="22">
        <f>IF(OR($A30="",$B30="",$C30=""),"",C30*'MPTO_working_3-way'!$I29)</f>
        <v>2.5181303549571608</v>
      </c>
      <c r="H30" s="17"/>
      <c r="I30" s="21"/>
      <c r="J30" s="22"/>
      <c r="K30" s="17"/>
      <c r="L30" s="21"/>
      <c r="M30" s="22"/>
      <c r="N30" s="23">
        <f t="shared" si="4"/>
        <v>32.004739192514506</v>
      </c>
      <c r="O30" s="24">
        <f t="shared" si="5"/>
        <v>28.283257891059332</v>
      </c>
      <c r="P30" s="24">
        <f t="shared" si="6"/>
        <v>39.712002916426158</v>
      </c>
      <c r="Q30" t="s">
        <v>91</v>
      </c>
      <c r="R30" t="s">
        <v>88</v>
      </c>
      <c r="S30" s="58" t="s">
        <v>315</v>
      </c>
      <c r="AD30" s="37"/>
      <c r="AE30" s="37"/>
      <c r="AH30" s="37"/>
      <c r="AI30" s="37"/>
      <c r="AJ30" t="s">
        <v>115</v>
      </c>
    </row>
    <row r="31" spans="1:36" s="36" customFormat="1" ht="15" x14ac:dyDescent="0.25">
      <c r="A31">
        <v>3.71</v>
      </c>
      <c r="B31">
        <v>3.56</v>
      </c>
      <c r="C31">
        <v>2.09</v>
      </c>
      <c r="D31" s="20">
        <f t="shared" si="0"/>
        <v>2.8909554901766832E-2</v>
      </c>
      <c r="E31" s="17">
        <f>IF(OR($A31="",$B31="",$C31=""),"",A31*'MPTO_working_3-way'!$I30)</f>
        <v>3.8172544486855551</v>
      </c>
      <c r="F31" s="21">
        <f>IF(OR($A31="",$B31="",$C31=""),"",B31*'MPTO_working_3-way'!$I30)</f>
        <v>3.6629180154502898</v>
      </c>
      <c r="G31" s="22">
        <f>IF(OR($A31="",$B31="",$C31=""),"",C31*'MPTO_working_3-way'!$I30)</f>
        <v>2.1504209697446925</v>
      </c>
      <c r="H31" s="17"/>
      <c r="I31" s="21"/>
      <c r="J31" s="22"/>
      <c r="K31" s="17"/>
      <c r="L31" s="21"/>
      <c r="M31" s="22"/>
      <c r="N31" s="23">
        <f t="shared" si="4"/>
        <v>26.19683894387347</v>
      </c>
      <c r="O31" s="24">
        <f t="shared" si="5"/>
        <v>27.300638337576004</v>
      </c>
      <c r="P31" s="24">
        <f t="shared" si="6"/>
        <v>46.502522718550516</v>
      </c>
      <c r="Q31" t="s">
        <v>176</v>
      </c>
      <c r="R31" t="s">
        <v>177</v>
      </c>
      <c r="S31" s="58" t="s">
        <v>315</v>
      </c>
      <c r="AD31" s="37"/>
      <c r="AE31" s="37"/>
      <c r="AH31" s="37"/>
      <c r="AI31" s="37"/>
      <c r="AJ31" t="s">
        <v>115</v>
      </c>
    </row>
    <row r="32" spans="1:36" s="36" customFormat="1" ht="15" x14ac:dyDescent="0.25">
      <c r="A32">
        <v>4.38</v>
      </c>
      <c r="B32">
        <v>3.66</v>
      </c>
      <c r="C32">
        <v>1.89</v>
      </c>
      <c r="D32" s="20">
        <f t="shared" si="0"/>
        <v>3.0635075099481046E-2</v>
      </c>
      <c r="E32" s="17">
        <f>IF(OR($A32="",$B32="",$C32=""),"",A32*'MPTO_working_3-way'!$I31)</f>
        <v>4.5141816289357273</v>
      </c>
      <c r="F32" s="21">
        <f>IF(OR($A32="",$B32="",$C32=""),"",B32*'MPTO_working_3-way'!$I31)</f>
        <v>3.7721243748641009</v>
      </c>
      <c r="G32" s="22">
        <f>IF(OR($A32="",$B32="",$C32=""),"",C32*'MPTO_working_3-way'!$I31)</f>
        <v>1.9479002919380191</v>
      </c>
      <c r="H32" s="17"/>
      <c r="I32" s="21"/>
      <c r="J32" s="22"/>
      <c r="K32" s="17"/>
      <c r="L32" s="21"/>
      <c r="M32" s="22"/>
      <c r="N32" s="23">
        <f t="shared" si="4"/>
        <v>22.152409499654137</v>
      </c>
      <c r="O32" s="24">
        <f t="shared" si="5"/>
        <v>26.510260548766428</v>
      </c>
      <c r="P32" s="24">
        <f t="shared" si="6"/>
        <v>51.337329951579434</v>
      </c>
      <c r="Q32" t="s">
        <v>178</v>
      </c>
      <c r="R32" t="s">
        <v>90</v>
      </c>
      <c r="S32" s="58" t="s">
        <v>315</v>
      </c>
      <c r="AD32" s="37"/>
      <c r="AE32" s="37"/>
      <c r="AH32" s="37"/>
      <c r="AI32" s="37"/>
      <c r="AJ32" t="s">
        <v>115</v>
      </c>
    </row>
    <row r="33" spans="1:36" s="36" customFormat="1" ht="15" x14ac:dyDescent="0.25">
      <c r="A33">
        <v>2.4900000000000002</v>
      </c>
      <c r="B33">
        <v>3.27</v>
      </c>
      <c r="C33">
        <v>3.13</v>
      </c>
      <c r="D33" s="20">
        <f t="shared" si="0"/>
        <v>2.6905641147701775E-2</v>
      </c>
      <c r="E33" s="17">
        <f>IF(OR($A33="",$B33="",$C33=""),"",A33*'MPTO_working_3-way'!$I32)</f>
        <v>2.5569950464577778</v>
      </c>
      <c r="F33" s="21">
        <f>IF(OR($A33="",$B33="",$C33=""),"",B33*'MPTO_working_3-way'!$I32)</f>
        <v>3.3579814465529849</v>
      </c>
      <c r="G33" s="22">
        <f>IF(OR($A33="",$B33="",$C33=""),"",C33*'MPTO_working_3-way'!$I32)</f>
        <v>3.2142146567923064</v>
      </c>
      <c r="H33" s="17"/>
      <c r="I33" s="21"/>
      <c r="J33" s="22"/>
      <c r="K33" s="17"/>
      <c r="L33" s="21"/>
      <c r="M33" s="22"/>
      <c r="N33" s="23">
        <f t="shared" si="4"/>
        <v>39.108405836972842</v>
      </c>
      <c r="O33" s="24">
        <f t="shared" si="5"/>
        <v>29.779795270355468</v>
      </c>
      <c r="P33" s="24">
        <f t="shared" si="6"/>
        <v>31.111798892671693</v>
      </c>
      <c r="Q33" t="s">
        <v>179</v>
      </c>
      <c r="R33" t="s">
        <v>180</v>
      </c>
      <c r="S33" s="58" t="s">
        <v>315</v>
      </c>
      <c r="AD33" s="37"/>
      <c r="AE33" s="37"/>
      <c r="AH33" s="37"/>
      <c r="AI33" s="37"/>
      <c r="AJ33" t="s">
        <v>69</v>
      </c>
    </row>
    <row r="34" spans="1:36" s="36" customFormat="1" ht="15" x14ac:dyDescent="0.25">
      <c r="A34">
        <v>2.2599999999999998</v>
      </c>
      <c r="B34">
        <v>3.24</v>
      </c>
      <c r="C34">
        <v>3.61</v>
      </c>
      <c r="D34" s="20">
        <f t="shared" si="0"/>
        <v>2.8128161664144224E-2</v>
      </c>
      <c r="E34" s="17">
        <f>IF(OR($A34="",$B34="",$C34=""),"",A34*'MPTO_working_3-way'!$I33)</f>
        <v>2.3235696453609656</v>
      </c>
      <c r="F34" s="21">
        <f>IF(OR($A34="",$B34="",$C34=""),"",B34*'MPTO_working_3-way'!$I33)</f>
        <v>3.3311352437918273</v>
      </c>
      <c r="G34" s="22">
        <f>IF(OR($A34="",$B34="",$C34=""),"",C34*'MPTO_working_3-way'!$I33)</f>
        <v>3.7115426636075606</v>
      </c>
      <c r="H34" s="17"/>
      <c r="I34" s="21"/>
      <c r="J34" s="22"/>
      <c r="K34" s="17"/>
      <c r="L34" s="21"/>
      <c r="M34" s="22"/>
      <c r="N34" s="23">
        <f t="shared" si="4"/>
        <v>43.037229462715345</v>
      </c>
      <c r="O34" s="24">
        <f t="shared" si="5"/>
        <v>30.019795859795266</v>
      </c>
      <c r="P34" s="24">
        <f t="shared" si="6"/>
        <v>26.942974677489385</v>
      </c>
      <c r="Q34" t="s">
        <v>181</v>
      </c>
      <c r="R34" t="s">
        <v>182</v>
      </c>
      <c r="S34" s="58" t="s">
        <v>315</v>
      </c>
      <c r="AD34" s="37"/>
      <c r="AE34" s="37"/>
      <c r="AH34" s="37"/>
      <c r="AI34" s="37"/>
      <c r="AJ34" t="s">
        <v>69</v>
      </c>
    </row>
    <row r="35" spans="1:36" s="36" customFormat="1" ht="15" x14ac:dyDescent="0.25">
      <c r="A35">
        <v>1.77</v>
      </c>
      <c r="B35">
        <v>3.66</v>
      </c>
      <c r="C35">
        <v>5.23</v>
      </c>
      <c r="D35" s="20">
        <f t="shared" si="0"/>
        <v>2.9400384038410277E-2</v>
      </c>
      <c r="E35" s="17">
        <f>IF(OR($A35="",$B35="",$C35=""),"",A35*'MPTO_working_3-way'!$I34)</f>
        <v>1.8220386797479862</v>
      </c>
      <c r="F35" s="21">
        <f>IF(OR($A35="",$B35="",$C35=""),"",B35*'MPTO_working_3-way'!$I34)</f>
        <v>3.7676054055805817</v>
      </c>
      <c r="G35" s="22">
        <f>IF(OR($A35="",$B35="",$C35=""),"",C35*'MPTO_working_3-way'!$I34)</f>
        <v>5.3837640085208864</v>
      </c>
      <c r="H35" s="17"/>
      <c r="I35" s="21"/>
      <c r="J35" s="22"/>
      <c r="K35" s="17"/>
      <c r="L35" s="21"/>
      <c r="M35" s="22"/>
      <c r="N35" s="23">
        <f t="shared" si="4"/>
        <v>54.883576902896166</v>
      </c>
      <c r="O35" s="24">
        <f t="shared" si="5"/>
        <v>26.542057682548148</v>
      </c>
      <c r="P35" s="24">
        <f t="shared" si="6"/>
        <v>18.574365414555679</v>
      </c>
      <c r="Q35" t="s">
        <v>183</v>
      </c>
      <c r="R35" t="s">
        <v>184</v>
      </c>
      <c r="S35" s="58" t="s">
        <v>315</v>
      </c>
      <c r="AD35" s="37"/>
      <c r="AE35" s="37"/>
      <c r="AH35" s="37"/>
      <c r="AI35" s="37"/>
      <c r="AJ35" t="s">
        <v>69</v>
      </c>
    </row>
    <row r="36" spans="1:36" s="36" customFormat="1" ht="15" x14ac:dyDescent="0.25">
      <c r="A36">
        <v>1.85</v>
      </c>
      <c r="B36">
        <v>4.17</v>
      </c>
      <c r="C36">
        <v>4.01</v>
      </c>
      <c r="D36" s="20">
        <f t="shared" si="0"/>
        <v>2.972525262124992E-2</v>
      </c>
      <c r="E36" s="17">
        <f>IF(OR($A36="",$B36="",$C36=""),"",A36*'MPTO_working_3-way'!$I35)</f>
        <v>1.9049917173493125</v>
      </c>
      <c r="F36" s="21">
        <f>IF(OR($A36="",$B36="",$C36=""),"",B36*'MPTO_working_3-way'!$I35)</f>
        <v>4.2939543034306125</v>
      </c>
      <c r="G36" s="22">
        <f>IF(OR($A36="",$B36="",$C36=""),"",C36*'MPTO_working_3-way'!$I35)</f>
        <v>4.1291982630112116</v>
      </c>
      <c r="H36" s="17"/>
      <c r="I36" s="21"/>
      <c r="J36" s="22"/>
      <c r="K36" s="17"/>
      <c r="L36" s="21"/>
      <c r="M36" s="22"/>
      <c r="N36" s="23">
        <f t="shared" si="4"/>
        <v>52.493666554699935</v>
      </c>
      <c r="O36" s="24">
        <f t="shared" si="5"/>
        <v>23.28855710460309</v>
      </c>
      <c r="P36" s="24">
        <f t="shared" si="6"/>
        <v>24.217776340696982</v>
      </c>
      <c r="Q36" t="s">
        <v>185</v>
      </c>
      <c r="R36" t="s">
        <v>186</v>
      </c>
      <c r="S36" s="58" t="s">
        <v>315</v>
      </c>
      <c r="AD36" s="37"/>
      <c r="AE36" s="37"/>
      <c r="AH36" s="37"/>
      <c r="AI36" s="37"/>
      <c r="AJ36" t="s">
        <v>119</v>
      </c>
    </row>
    <row r="37" spans="1:36" s="36" customFormat="1" ht="15" x14ac:dyDescent="0.25">
      <c r="A37">
        <v>2.89</v>
      </c>
      <c r="B37">
        <v>3.53</v>
      </c>
      <c r="C37">
        <v>2.5099999999999998</v>
      </c>
      <c r="D37" s="20">
        <f t="shared" si="0"/>
        <v>2.77132547278367E-2</v>
      </c>
      <c r="E37" s="17">
        <f>IF(OR($A37="",$B37="",$C37=""),"",A37*'MPTO_working_3-way'!$I36)</f>
        <v>2.9700913061634484</v>
      </c>
      <c r="F37" s="21">
        <f>IF(OR($A37="",$B37="",$C37=""),"",B37*'MPTO_working_3-way'!$I36)</f>
        <v>3.6278277891892632</v>
      </c>
      <c r="G37" s="22">
        <f>IF(OR($A37="",$B37="",$C37=""),"",C37*'MPTO_working_3-way'!$I36)</f>
        <v>2.57956026936687</v>
      </c>
      <c r="H37" s="17"/>
      <c r="I37" s="21"/>
      <c r="J37" s="22"/>
      <c r="K37" s="17"/>
      <c r="L37" s="21"/>
      <c r="M37" s="22"/>
      <c r="N37" s="23">
        <f t="shared" si="4"/>
        <v>33.668998590205916</v>
      </c>
      <c r="O37" s="24">
        <f t="shared" si="5"/>
        <v>27.564704228242242</v>
      </c>
      <c r="P37" s="24">
        <f t="shared" si="6"/>
        <v>38.766297181551842</v>
      </c>
      <c r="Q37" t="s">
        <v>187</v>
      </c>
      <c r="R37" t="s">
        <v>188</v>
      </c>
      <c r="S37" s="58" t="s">
        <v>315</v>
      </c>
      <c r="AD37" s="37"/>
      <c r="AE37" s="37"/>
      <c r="AH37" s="37"/>
      <c r="AI37" s="37"/>
      <c r="AJ37" t="s">
        <v>116</v>
      </c>
    </row>
    <row r="38" spans="1:36" s="36" customFormat="1" ht="15" x14ac:dyDescent="0.25">
      <c r="A38">
        <v>2.39</v>
      </c>
      <c r="B38">
        <v>3.31</v>
      </c>
      <c r="C38">
        <v>3.26</v>
      </c>
      <c r="D38" s="20">
        <f t="shared" si="0"/>
        <v>2.7273311724050453E-2</v>
      </c>
      <c r="E38" s="17">
        <f>IF(OR($A38="",$B38="",$C38=""),"",A38*'MPTO_working_3-way'!$I37)</f>
        <v>2.4551832150204809</v>
      </c>
      <c r="F38" s="21">
        <f>IF(OR($A38="",$B38="",$C38=""),"",B38*'MPTO_working_3-way'!$I37)</f>
        <v>3.4002746618066069</v>
      </c>
      <c r="G38" s="22">
        <f>IF(OR($A38="",$B38="",$C38=""),"",C38*'MPTO_working_3-way'!$I37)</f>
        <v>3.3489109962204044</v>
      </c>
      <c r="H38" s="17"/>
      <c r="I38" s="21"/>
      <c r="J38" s="22"/>
      <c r="K38" s="17"/>
      <c r="L38" s="21"/>
      <c r="M38" s="22"/>
      <c r="N38" s="23">
        <f t="shared" si="4"/>
        <v>40.730157891359568</v>
      </c>
      <c r="O38" s="24">
        <f t="shared" si="5"/>
        <v>29.409388930619151</v>
      </c>
      <c r="P38" s="24">
        <f t="shared" si="6"/>
        <v>29.860453178021285</v>
      </c>
      <c r="Q38" t="s">
        <v>120</v>
      </c>
      <c r="R38" t="s">
        <v>189</v>
      </c>
      <c r="S38" s="58" t="s">
        <v>315</v>
      </c>
      <c r="AD38" s="37"/>
      <c r="AE38" s="37"/>
      <c r="AH38" s="37"/>
      <c r="AI38" s="37"/>
      <c r="AJ38" t="s">
        <v>116</v>
      </c>
    </row>
    <row r="39" spans="1:36" s="36" customFormat="1" ht="15" x14ac:dyDescent="0.25">
      <c r="A39">
        <v>3.44</v>
      </c>
      <c r="B39">
        <v>3.52</v>
      </c>
      <c r="C39">
        <v>2.2000000000000002</v>
      </c>
      <c r="D39" s="20">
        <f t="shared" si="0"/>
        <v>2.9334038054968259E-2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190</v>
      </c>
      <c r="R39" t="s">
        <v>124</v>
      </c>
      <c r="S39" s="58" t="s">
        <v>315</v>
      </c>
      <c r="AD39" s="37"/>
      <c r="AE39" s="37"/>
      <c r="AH39" s="37"/>
      <c r="AI39" s="37"/>
      <c r="AJ39" t="s">
        <v>116</v>
      </c>
    </row>
    <row r="40" spans="1:36" s="36" customFormat="1" ht="15" x14ac:dyDescent="0.25">
      <c r="A40">
        <v>2.12</v>
      </c>
      <c r="B40">
        <v>2.93</v>
      </c>
      <c r="C40">
        <v>4.3</v>
      </c>
      <c r="D40" s="20">
        <f t="shared" si="0"/>
        <v>4.5553181070075777E-2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93</v>
      </c>
      <c r="R40" t="s">
        <v>99</v>
      </c>
      <c r="S40" s="58" t="s">
        <v>315</v>
      </c>
      <c r="AD40" s="37"/>
      <c r="AE40" s="37"/>
      <c r="AH40" s="37"/>
      <c r="AI40" s="37"/>
      <c r="AJ40" t="s">
        <v>117</v>
      </c>
    </row>
    <row r="41" spans="1:36" s="36" customFormat="1" ht="15" x14ac:dyDescent="0.25">
      <c r="A41">
        <v>3</v>
      </c>
      <c r="B41">
        <v>2.92</v>
      </c>
      <c r="C41">
        <v>2.72</v>
      </c>
      <c r="D41" s="20">
        <f t="shared" si="0"/>
        <v>4.3446145581520268E-2</v>
      </c>
      <c r="E41" s="17">
        <f>IF(OR($A41="",$B41="",$C41=""),"",A41*'MPTO_working_3-way'!$I40)</f>
        <v>3.0880021141649046</v>
      </c>
      <c r="F41" s="21">
        <f>IF(OR($A41="",$B41="",$C41=""),"",B41*'MPTO_working_3-way'!$I40)</f>
        <v>3.0056553911205071</v>
      </c>
      <c r="G41" s="22">
        <f>IF(OR($A41="",$B41="",$C41=""),"",C41*'MPTO_working_3-way'!$I40)</f>
        <v>2.799788583509514</v>
      </c>
      <c r="H41" s="17"/>
      <c r="I41" s="21"/>
      <c r="J41" s="22"/>
      <c r="K41" s="17"/>
      <c r="L41" s="21"/>
      <c r="M41" s="22"/>
      <c r="N41" s="23">
        <f t="shared" si="4"/>
        <v>32.383397518185717</v>
      </c>
      <c r="O41" s="24">
        <f t="shared" si="5"/>
        <v>33.270613888546961</v>
      </c>
      <c r="P41" s="24">
        <f t="shared" si="6"/>
        <v>35.716982556822465</v>
      </c>
      <c r="Q41" t="s">
        <v>112</v>
      </c>
      <c r="R41" t="s">
        <v>92</v>
      </c>
      <c r="S41" s="58" t="s">
        <v>315</v>
      </c>
      <c r="AD41" s="37"/>
      <c r="AE41" s="37"/>
      <c r="AH41" s="37"/>
      <c r="AI41" s="37"/>
      <c r="AJ41" t="s">
        <v>117</v>
      </c>
    </row>
    <row r="42" spans="1:36" s="36" customFormat="1" ht="15" x14ac:dyDescent="0.25">
      <c r="A42">
        <v>2.16</v>
      </c>
      <c r="B42">
        <v>3.68</v>
      </c>
      <c r="C42">
        <v>3.34</v>
      </c>
      <c r="D42" s="20">
        <f t="shared" si="0"/>
        <v>3.410329100253584E-2</v>
      </c>
      <c r="E42" s="17">
        <f>IF(OR($A42="",$B42="",$C42=""),"",A42*'MPTO_working_3-way'!$I41)</f>
        <v>2.2583948711113639</v>
      </c>
      <c r="F42" s="21">
        <f>IF(OR($A42="",$B42="",$C42=""),"",B42*'MPTO_working_3-way'!$I41)</f>
        <v>3.8476357063378792</v>
      </c>
      <c r="G42" s="22">
        <f>IF(OR($A42="",$B42="",$C42=""),"",C42*'MPTO_working_3-way'!$I41)</f>
        <v>3.492147624774053</v>
      </c>
      <c r="H42" s="17"/>
      <c r="I42" s="21"/>
      <c r="J42" s="22"/>
      <c r="K42" s="17"/>
      <c r="L42" s="21"/>
      <c r="M42" s="22"/>
      <c r="N42" s="23">
        <f t="shared" si="4"/>
        <v>44.279236230637402</v>
      </c>
      <c r="O42" s="24">
        <f t="shared" si="5"/>
        <v>25.989986483200216</v>
      </c>
      <c r="P42" s="24">
        <f t="shared" si="6"/>
        <v>28.635673729993055</v>
      </c>
      <c r="Q42" t="s">
        <v>191</v>
      </c>
      <c r="R42" t="s">
        <v>192</v>
      </c>
      <c r="S42" s="58" t="s">
        <v>315</v>
      </c>
      <c r="AD42" s="37"/>
      <c r="AE42" s="37"/>
      <c r="AH42" s="37"/>
      <c r="AI42" s="37"/>
      <c r="AJ42" t="s">
        <v>323</v>
      </c>
    </row>
    <row r="43" spans="1:36" s="36" customFormat="1" ht="15" x14ac:dyDescent="0.25">
      <c r="A43">
        <v>2.52</v>
      </c>
      <c r="B43">
        <v>3.33</v>
      </c>
      <c r="C43">
        <v>2.76</v>
      </c>
      <c r="D43" s="20">
        <f t="shared" si="0"/>
        <v>5.9444537705407363E-2</v>
      </c>
      <c r="E43" s="17">
        <f>IF(OR($A43="",$B43="",$C43=""),"",A43*'MPTO_working_3-way'!$I42)</f>
        <v>2.6294842868654311</v>
      </c>
      <c r="F43" s="21">
        <f>IF(OR($A43="",$B43="",$C43=""),"",B43*'MPTO_working_3-way'!$I42)</f>
        <v>3.4746756647864627</v>
      </c>
      <c r="G43" s="22">
        <f>IF(OR($A43="",$B43="",$C43=""),"",C43*'MPTO_working_3-way'!$I42)</f>
        <v>2.8799113618049956</v>
      </c>
      <c r="H43" s="17"/>
      <c r="I43" s="21"/>
      <c r="J43" s="22"/>
      <c r="K43" s="17"/>
      <c r="L43" s="21"/>
      <c r="M43" s="22"/>
      <c r="N43" s="23">
        <f t="shared" si="4"/>
        <v>38.030270992495076</v>
      </c>
      <c r="O43" s="24">
        <f t="shared" si="5"/>
        <v>28.779664534861137</v>
      </c>
      <c r="P43" s="24">
        <f t="shared" si="6"/>
        <v>34.72329090619116</v>
      </c>
      <c r="Q43" t="s">
        <v>193</v>
      </c>
      <c r="R43" t="s">
        <v>194</v>
      </c>
      <c r="S43" s="58" t="s">
        <v>315</v>
      </c>
      <c r="AD43" s="37"/>
      <c r="AE43" s="37"/>
      <c r="AH43" s="37"/>
      <c r="AI43" s="37"/>
      <c r="AJ43" t="s">
        <v>323</v>
      </c>
    </row>
    <row r="44" spans="1:36" s="36" customFormat="1" ht="15" x14ac:dyDescent="0.25">
      <c r="A44">
        <v>2.71</v>
      </c>
      <c r="B44">
        <v>3.71</v>
      </c>
      <c r="C44">
        <v>2.5299999999999998</v>
      </c>
      <c r="D44" s="20">
        <f t="shared" si="0"/>
        <v>3.3802386008689123E-2</v>
      </c>
      <c r="E44" s="17">
        <f>IF(OR($A44="",$B44="",$C44=""),"",A44*'MPTO_working_3-way'!$I43)</f>
        <v>2.8024199186168719</v>
      </c>
      <c r="F44" s="21">
        <f>IF(OR($A44="",$B44="",$C44=""),"",B44*'MPTO_working_3-way'!$I43)</f>
        <v>3.8365232096194077</v>
      </c>
      <c r="G44" s="22">
        <f>IF(OR($A44="",$B44="",$C44=""),"",C44*'MPTO_working_3-way'!$I43)</f>
        <v>2.6162813262364155</v>
      </c>
      <c r="H44" s="17"/>
      <c r="I44" s="21"/>
      <c r="J44" s="22"/>
      <c r="K44" s="17"/>
      <c r="L44" s="21"/>
      <c r="M44" s="22"/>
      <c r="N44" s="23">
        <f t="shared" si="4"/>
        <v>35.683446058774365</v>
      </c>
      <c r="O44" s="24">
        <f t="shared" si="5"/>
        <v>26.065266528107422</v>
      </c>
      <c r="P44" s="24">
        <f t="shared" si="6"/>
        <v>38.222189256631836</v>
      </c>
      <c r="Q44" t="s">
        <v>195</v>
      </c>
      <c r="R44" t="s">
        <v>196</v>
      </c>
      <c r="S44" s="58" t="s">
        <v>315</v>
      </c>
      <c r="AD44" s="37"/>
      <c r="AE44" s="37"/>
      <c r="AH44" s="37"/>
      <c r="AI44" s="37"/>
      <c r="AJ44" t="s">
        <v>323</v>
      </c>
    </row>
    <row r="45" spans="1:36" s="36" customFormat="1" ht="15" x14ac:dyDescent="0.25">
      <c r="A45">
        <v>1.59</v>
      </c>
      <c r="B45">
        <v>4.2</v>
      </c>
      <c r="C45">
        <v>5.87</v>
      </c>
      <c r="D45" s="20">
        <f t="shared" si="0"/>
        <v>3.7383806982983936E-2</v>
      </c>
      <c r="E45" s="17">
        <f>IF(OR($A45="",$B45="",$C45=""),"",A45*'MPTO_working_3-way'!$I44)</f>
        <v>1.6845168149515979</v>
      </c>
      <c r="F45" s="21">
        <f>IF(OR($A45="",$B45="",$C45=""),"",B45*'MPTO_working_3-way'!$I44)</f>
        <v>4.4496670583627109</v>
      </c>
      <c r="G45" s="22">
        <f>IF(OR($A45="",$B45="",$C45=""),"",C45*'MPTO_working_3-way'!$I44)</f>
        <v>6.2189394363307411</v>
      </c>
      <c r="H45" s="17"/>
      <c r="I45" s="21"/>
      <c r="J45" s="22"/>
      <c r="K45" s="17"/>
      <c r="L45" s="21"/>
      <c r="M45" s="22"/>
      <c r="N45" s="23">
        <f t="shared" si="4"/>
        <v>59.36420409247939</v>
      </c>
      <c r="O45" s="24">
        <f t="shared" si="5"/>
        <v>22.473591549295772</v>
      </c>
      <c r="P45" s="24">
        <f t="shared" si="6"/>
        <v>16.079912181778919</v>
      </c>
      <c r="Q45" t="s">
        <v>197</v>
      </c>
      <c r="R45" t="s">
        <v>198</v>
      </c>
      <c r="S45" s="58" t="s">
        <v>315</v>
      </c>
      <c r="AD45" s="37"/>
      <c r="AE45" s="37"/>
      <c r="AH45" s="37"/>
      <c r="AI45" s="37"/>
      <c r="AJ45" t="s">
        <v>323</v>
      </c>
    </row>
    <row r="46" spans="1:36" s="36" customFormat="1" ht="15" x14ac:dyDescent="0.25">
      <c r="A46">
        <v>2.96</v>
      </c>
      <c r="B46">
        <v>3.74</v>
      </c>
      <c r="C46">
        <v>2.34</v>
      </c>
      <c r="D46" s="20">
        <f t="shared" si="0"/>
        <v>3.2567944332650089E-2</v>
      </c>
      <c r="E46" s="17">
        <f>IF(OR($A46="",$B46="",$C46=""),"",A46*'MPTO_working_3-way'!$I45)</f>
        <v>3.0600550625857199</v>
      </c>
      <c r="F46" s="21">
        <f>IF(OR($A46="",$B46="",$C46=""),"",B46*'MPTO_working_3-way'!$I45)</f>
        <v>3.8664209236724973</v>
      </c>
      <c r="G46" s="22">
        <f>IF(OR($A46="",$B46="",$C46=""),"",C46*'MPTO_working_3-way'!$I45)</f>
        <v>2.4190975832603323</v>
      </c>
      <c r="H46" s="17"/>
      <c r="I46" s="21"/>
      <c r="J46" s="22"/>
      <c r="K46" s="17"/>
      <c r="L46" s="21"/>
      <c r="M46" s="22"/>
      <c r="N46" s="23">
        <f t="shared" si="4"/>
        <v>32.679150523357208</v>
      </c>
      <c r="O46" s="24">
        <f t="shared" si="5"/>
        <v>25.863712713673088</v>
      </c>
      <c r="P46" s="24">
        <f t="shared" si="6"/>
        <v>41.337728867152713</v>
      </c>
      <c r="Q46" t="s">
        <v>199</v>
      </c>
      <c r="R46" t="s">
        <v>200</v>
      </c>
      <c r="S46" s="58" t="s">
        <v>315</v>
      </c>
      <c r="AD46" s="37"/>
      <c r="AE46" s="37"/>
      <c r="AH46" s="37"/>
      <c r="AI46" s="37"/>
      <c r="AJ46" t="s">
        <v>324</v>
      </c>
    </row>
    <row r="47" spans="1:36" s="36" customFormat="1" ht="15" x14ac:dyDescent="0.25">
      <c r="A47">
        <v>2.19</v>
      </c>
      <c r="B47">
        <v>4</v>
      </c>
      <c r="C47">
        <v>3.06</v>
      </c>
      <c r="D47" s="20">
        <f t="shared" si="0"/>
        <v>3.3418390187125002E-2</v>
      </c>
      <c r="E47" s="17">
        <f>IF(OR($A47="",$B47="",$C47=""),"",A47*'MPTO_working_3-way'!$I46)</f>
        <v>2.2718705372927346</v>
      </c>
      <c r="F47" s="21">
        <f>IF(OR($A47="",$B47="",$C47=""),"",B47*'MPTO_working_3-way'!$I46)</f>
        <v>4.1495352279319357</v>
      </c>
      <c r="G47" s="22">
        <f>IF(OR($A47="",$B47="",$C47=""),"",C47*'MPTO_working_3-way'!$I46)</f>
        <v>3.1743944493679308</v>
      </c>
      <c r="H47" s="17"/>
      <c r="I47" s="21"/>
      <c r="J47" s="22"/>
      <c r="K47" s="17"/>
      <c r="L47" s="21"/>
      <c r="M47" s="22"/>
      <c r="N47" s="23">
        <f t="shared" si="4"/>
        <v>44.016592652838661</v>
      </c>
      <c r="O47" s="24">
        <f t="shared" si="5"/>
        <v>24.099084477429162</v>
      </c>
      <c r="P47" s="24">
        <f t="shared" si="6"/>
        <v>31.502071212325706</v>
      </c>
      <c r="Q47" t="s">
        <v>201</v>
      </c>
      <c r="R47" t="s">
        <v>202</v>
      </c>
      <c r="S47" s="58" t="s">
        <v>315</v>
      </c>
      <c r="AD47" s="37"/>
      <c r="AE47" s="37"/>
      <c r="AH47" s="37"/>
      <c r="AI47" s="37"/>
      <c r="AJ47" t="s">
        <v>324</v>
      </c>
    </row>
    <row r="48" spans="1:36" s="36" customFormat="1" ht="15" x14ac:dyDescent="0.25">
      <c r="A48">
        <v>1.99</v>
      </c>
      <c r="B48">
        <v>3.96</v>
      </c>
      <c r="C48">
        <v>3.66</v>
      </c>
      <c r="D48" s="20">
        <f t="shared" si="0"/>
        <v>2.8261859055169758E-2</v>
      </c>
      <c r="E48" s="17">
        <f>IF(OR($A48="",$B48="",$C48=""),"",A48*'MPTO_working_3-way'!$I47)</f>
        <v>2.0548102092219738</v>
      </c>
      <c r="F48" s="21">
        <f>IF(OR($A48="",$B48="",$C48=""),"",B48*'MPTO_working_3-way'!$I47)</f>
        <v>4.0889690595572947</v>
      </c>
      <c r="G48" s="22">
        <f>IF(OR($A48="",$B48="",$C48=""),"",C48*'MPTO_working_3-way'!$I47)</f>
        <v>3.7791986762574994</v>
      </c>
      <c r="H48" s="17"/>
      <c r="I48" s="21"/>
      <c r="J48" s="22"/>
      <c r="K48" s="17"/>
      <c r="L48" s="21"/>
      <c r="M48" s="22"/>
      <c r="N48" s="23">
        <f t="shared" si="4"/>
        <v>48.666295091975257</v>
      </c>
      <c r="O48" s="24">
        <f t="shared" si="5"/>
        <v>24.456042230563323</v>
      </c>
      <c r="P48" s="24">
        <f t="shared" si="6"/>
        <v>26.460635856019337</v>
      </c>
      <c r="Q48" t="s">
        <v>103</v>
      </c>
      <c r="R48" t="s">
        <v>203</v>
      </c>
      <c r="S48" s="58" t="s">
        <v>315</v>
      </c>
      <c r="AD48" s="37"/>
      <c r="AE48" s="37"/>
      <c r="AH48" s="37"/>
      <c r="AI48" s="37"/>
      <c r="AJ48" t="s">
        <v>80</v>
      </c>
    </row>
    <row r="49" spans="1:36" s="36" customFormat="1" ht="15" x14ac:dyDescent="0.25">
      <c r="A49">
        <v>1.89</v>
      </c>
      <c r="B49">
        <v>3.91</v>
      </c>
      <c r="C49">
        <v>4.07</v>
      </c>
      <c r="D49" s="20">
        <f t="shared" si="0"/>
        <v>3.0555250504099796E-2</v>
      </c>
      <c r="E49" s="17">
        <f>IF(OR($A49="",$B49="",$C49=""),"",A49*'MPTO_working_3-way'!$I48)</f>
        <v>1.9531607574536662</v>
      </c>
      <c r="F49" s="21">
        <f>IF(OR($A49="",$B49="",$C49=""),"",B49*'MPTO_working_3-way'!$I48)</f>
        <v>4.0406659056316592</v>
      </c>
      <c r="G49" s="22">
        <f>IF(OR($A49="",$B49="",$C49=""),"",C49*'MPTO_working_3-way'!$I48)</f>
        <v>4.206012848061599</v>
      </c>
      <c r="H49" s="17"/>
      <c r="I49" s="21"/>
      <c r="J49" s="22"/>
      <c r="K49" s="17"/>
      <c r="L49" s="21"/>
      <c r="M49" s="22"/>
      <c r="N49" s="23">
        <f t="shared" si="4"/>
        <v>51.199062656967321</v>
      </c>
      <c r="O49" s="24">
        <f t="shared" si="5"/>
        <v>24.748396015771924</v>
      </c>
      <c r="P49" s="24">
        <f t="shared" si="6"/>
        <v>23.775486098689981</v>
      </c>
      <c r="Q49" t="s">
        <v>107</v>
      </c>
      <c r="R49" t="s">
        <v>108</v>
      </c>
      <c r="S49" s="58" t="s">
        <v>315</v>
      </c>
      <c r="AD49" s="37"/>
      <c r="AE49" s="37"/>
      <c r="AH49" s="37"/>
      <c r="AI49" s="37"/>
      <c r="AJ49" t="s">
        <v>80</v>
      </c>
    </row>
    <row r="50" spans="1:36" s="36" customFormat="1" ht="15" x14ac:dyDescent="0.25">
      <c r="A50">
        <v>2.68</v>
      </c>
      <c r="B50">
        <v>3.15</v>
      </c>
      <c r="C50">
        <v>2.92</v>
      </c>
      <c r="D50" s="20">
        <f t="shared" si="0"/>
        <v>3.3060399243183936E-2</v>
      </c>
      <c r="E50" s="17">
        <f>IF(OR($A50="",$B50="",$C50=""),"",A50*'MPTO_working_3-way'!$I49)</f>
        <v>2.7557417822678549</v>
      </c>
      <c r="F50" s="21">
        <f>IF(OR($A50="",$B50="",$C50=""),"",B50*'MPTO_working_3-way'!$I49)</f>
        <v>3.2390248560237844</v>
      </c>
      <c r="G50" s="22">
        <f>IF(OR($A50="",$B50="",$C50=""),"",C50*'MPTO_working_3-way'!$I49)</f>
        <v>3.0025246284410958</v>
      </c>
      <c r="H50" s="17"/>
      <c r="I50" s="21"/>
      <c r="J50" s="22"/>
      <c r="K50" s="17"/>
      <c r="L50" s="21"/>
      <c r="M50" s="22"/>
      <c r="N50" s="23">
        <f t="shared" si="4"/>
        <v>36.2878701638382</v>
      </c>
      <c r="O50" s="24">
        <f t="shared" si="5"/>
        <v>30.873489536217903</v>
      </c>
      <c r="P50" s="24">
        <f t="shared" si="6"/>
        <v>33.305305492837803</v>
      </c>
      <c r="Q50" t="s">
        <v>204</v>
      </c>
      <c r="R50" t="s">
        <v>205</v>
      </c>
      <c r="S50" s="58" t="s">
        <v>316</v>
      </c>
      <c r="AD50" s="37"/>
      <c r="AE50" s="37"/>
      <c r="AH50" s="37"/>
      <c r="AI50" s="37"/>
      <c r="AJ50" t="s">
        <v>68</v>
      </c>
    </row>
    <row r="51" spans="1:36" s="36" customFormat="1" ht="15" x14ac:dyDescent="0.25">
      <c r="A51">
        <v>2.74</v>
      </c>
      <c r="B51">
        <v>3.03</v>
      </c>
      <c r="C51">
        <v>2.87</v>
      </c>
      <c r="D51" s="20">
        <f t="shared" si="0"/>
        <v>4.3428562699094009E-2</v>
      </c>
      <c r="E51" s="17">
        <f>IF(OR($A51="",$B51="",$C51=""),"",A51*'MPTO_working_3-way'!$I50)</f>
        <v>2.8237213863812336</v>
      </c>
      <c r="F51" s="21">
        <f>IF(OR($A51="",$B51="",$C51=""),"",B51*'MPTO_working_3-way'!$I50)</f>
        <v>3.1225824090274221</v>
      </c>
      <c r="G51" s="22">
        <f>IF(OR($A51="",$B51="",$C51=""),"",C51*'MPTO_working_3-way'!$I50)</f>
        <v>2.9576935689467665</v>
      </c>
      <c r="H51" s="17"/>
      <c r="I51" s="21"/>
      <c r="J51" s="22"/>
      <c r="K51" s="17"/>
      <c r="L51" s="21"/>
      <c r="M51" s="22"/>
      <c r="N51" s="23">
        <f t="shared" si="4"/>
        <v>35.414258815440682</v>
      </c>
      <c r="O51" s="24">
        <f t="shared" si="5"/>
        <v>32.024775298451317</v>
      </c>
      <c r="P51" s="24">
        <f t="shared" si="6"/>
        <v>33.810128625194245</v>
      </c>
      <c r="Q51" t="s">
        <v>206</v>
      </c>
      <c r="R51" t="s">
        <v>207</v>
      </c>
      <c r="S51" s="58" t="s">
        <v>316</v>
      </c>
      <c r="AD51" s="37"/>
      <c r="AE51" s="37"/>
      <c r="AH51" s="37"/>
      <c r="AI51" s="37"/>
      <c r="AJ51" t="s">
        <v>68</v>
      </c>
    </row>
    <row r="52" spans="1:36" s="36" customFormat="1" ht="15" x14ac:dyDescent="0.25">
      <c r="A52">
        <v>3.15</v>
      </c>
      <c r="B52">
        <v>3.09</v>
      </c>
      <c r="C52">
        <v>2.4900000000000002</v>
      </c>
      <c r="D52" s="20">
        <f t="shared" si="0"/>
        <v>4.269133863238439E-2</v>
      </c>
      <c r="E52" s="17">
        <f>IF(OR($A52="",$B52="",$C52=""),"",A52*'MPTO_working_3-way'!$I51)</f>
        <v>3.2541402576160294</v>
      </c>
      <c r="F52" s="21">
        <f>IF(OR($A52="",$B52="",$C52=""),"",B52*'MPTO_working_3-way'!$I51)</f>
        <v>3.1921566336614382</v>
      </c>
      <c r="G52" s="22">
        <f>IF(OR($A52="",$B52="",$C52=""),"",C52*'MPTO_working_3-way'!$I51)</f>
        <v>2.5723203941155282</v>
      </c>
      <c r="H52" s="17"/>
      <c r="I52" s="21"/>
      <c r="J52" s="22"/>
      <c r="K52" s="17"/>
      <c r="L52" s="21"/>
      <c r="M52" s="22"/>
      <c r="N52" s="23">
        <f t="shared" si="4"/>
        <v>30.730082935410906</v>
      </c>
      <c r="O52" s="24">
        <f t="shared" si="5"/>
        <v>31.326783574933454</v>
      </c>
      <c r="P52" s="24">
        <f t="shared" si="6"/>
        <v>38.875406123110182</v>
      </c>
      <c r="Q52" t="s">
        <v>208</v>
      </c>
      <c r="R52" t="s">
        <v>209</v>
      </c>
      <c r="S52" s="58" t="s">
        <v>316</v>
      </c>
      <c r="AD52" s="37"/>
      <c r="AE52" s="37"/>
      <c r="AH52" s="37"/>
      <c r="AI52" s="37"/>
      <c r="AJ52" t="s">
        <v>68</v>
      </c>
    </row>
    <row r="53" spans="1:36" s="36" customFormat="1" ht="15" x14ac:dyDescent="0.25">
      <c r="A53">
        <v>3.51</v>
      </c>
      <c r="B53">
        <v>3.81</v>
      </c>
      <c r="C53">
        <v>2.08</v>
      </c>
      <c r="D53" s="20">
        <f t="shared" si="0"/>
        <v>2.8136707270565608E-2</v>
      </c>
      <c r="E53" s="17">
        <f>IF(OR($A53="",$B53="",$C53=""),"",A53*'MPTO_working_3-way'!$I52)</f>
        <v>3.6624342550738196</v>
      </c>
      <c r="F53" s="21">
        <f>IF(OR($A53="",$B53="",$C53=""),"",B53*'MPTO_working_3-way'!$I52)</f>
        <v>3.9754628238835483</v>
      </c>
      <c r="G53" s="22">
        <f>IF(OR($A53="",$B53="",$C53=""),"",C53*'MPTO_working_3-way'!$I52)</f>
        <v>2.1703314104141156</v>
      </c>
      <c r="H53" s="17"/>
      <c r="I53" s="21"/>
      <c r="J53" s="22"/>
      <c r="K53" s="17"/>
      <c r="L53" s="21"/>
      <c r="M53" s="22"/>
      <c r="N53" s="23">
        <f t="shared" si="4"/>
        <v>27.304244400145393</v>
      </c>
      <c r="O53" s="24">
        <f t="shared" si="5"/>
        <v>25.154303896196932</v>
      </c>
      <c r="P53" s="24">
        <f t="shared" si="6"/>
        <v>46.075912425245342</v>
      </c>
      <c r="Q53" t="s">
        <v>210</v>
      </c>
      <c r="R53" t="s">
        <v>211</v>
      </c>
      <c r="S53" s="58" t="s">
        <v>316</v>
      </c>
      <c r="AD53" s="37"/>
      <c r="AE53" s="37"/>
      <c r="AH53" s="37"/>
      <c r="AI53" s="37"/>
      <c r="AJ53" t="s">
        <v>321</v>
      </c>
    </row>
    <row r="54" spans="1:36" s="36" customFormat="1" ht="15" x14ac:dyDescent="0.25">
      <c r="A54">
        <v>1.97</v>
      </c>
      <c r="B54">
        <v>4.05</v>
      </c>
      <c r="C54">
        <v>3.65</v>
      </c>
      <c r="D54" s="20">
        <f t="shared" si="0"/>
        <v>2.8500396184609089E-2</v>
      </c>
      <c r="E54" s="17">
        <f>IF(OR($A54="",$B54="",$C54=""),"",A54*'MPTO_working_3-way'!$I53)</f>
        <v>2.0541019371057971</v>
      </c>
      <c r="F54" s="21">
        <f>IF(OR($A54="",$B54="",$C54=""),"",B54*'MPTO_working_3-way'!$I53)</f>
        <v>4.2228999214611562</v>
      </c>
      <c r="G54" s="22">
        <f>IF(OR($A54="",$B54="",$C54=""),"",C54*'MPTO_working_3-way'!$I53)</f>
        <v>3.8058233860082029</v>
      </c>
      <c r="H54" s="17"/>
      <c r="I54" s="21"/>
      <c r="J54" s="22"/>
      <c r="K54" s="17"/>
      <c r="L54" s="21"/>
      <c r="M54" s="22"/>
      <c r="N54" s="23">
        <f t="shared" si="4"/>
        <v>48.683075651493077</v>
      </c>
      <c r="O54" s="24">
        <f t="shared" si="5"/>
        <v>23.680409637886761</v>
      </c>
      <c r="P54" s="24">
        <f t="shared" si="6"/>
        <v>26.275523022860646</v>
      </c>
      <c r="Q54" t="s">
        <v>212</v>
      </c>
      <c r="R54" t="s">
        <v>213</v>
      </c>
      <c r="S54" s="58" t="s">
        <v>316</v>
      </c>
      <c r="AD54" s="37"/>
      <c r="AE54" s="37"/>
      <c r="AH54" s="37"/>
      <c r="AI54" s="37"/>
      <c r="AJ54" t="s">
        <v>321</v>
      </c>
    </row>
    <row r="55" spans="1:36" s="36" customFormat="1" ht="15" x14ac:dyDescent="0.25">
      <c r="A55">
        <v>1.34</v>
      </c>
      <c r="B55">
        <v>5.49</v>
      </c>
      <c r="C55">
        <v>9.4499999999999993</v>
      </c>
      <c r="D55" s="20">
        <f t="shared" si="0"/>
        <v>3.4238125013755116E-2</v>
      </c>
      <c r="E55" s="17">
        <f>IF(OR($A55="",$B55="",$C55=""),"",A55*'MPTO_working_3-way'!$I54)</f>
        <v>1.3777031877425581</v>
      </c>
      <c r="F55" s="21">
        <f>IF(OR($A55="",$B55="",$C55=""),"",B55*'MPTO_working_3-way'!$I54)</f>
        <v>5.6444705229154053</v>
      </c>
      <c r="G55" s="22">
        <f>IF(OR($A55="",$B55="",$C55=""),"",C55*'MPTO_working_3-way'!$I54)</f>
        <v>9.7158918837068438</v>
      </c>
      <c r="H55" s="17"/>
      <c r="I55" s="21"/>
      <c r="J55" s="22"/>
      <c r="K55" s="17"/>
      <c r="L55" s="21"/>
      <c r="M55" s="22"/>
      <c r="N55" s="23">
        <f t="shared" si="4"/>
        <v>72.584574739828739</v>
      </c>
      <c r="O55" s="24">
        <f t="shared" si="5"/>
        <v>17.716453579484607</v>
      </c>
      <c r="P55" s="24">
        <f t="shared" si="6"/>
        <v>10.292415889033919</v>
      </c>
      <c r="Q55" t="s">
        <v>214</v>
      </c>
      <c r="R55" t="s">
        <v>215</v>
      </c>
      <c r="S55" s="58" t="s">
        <v>316</v>
      </c>
      <c r="AD55" s="37"/>
      <c r="AE55" s="37"/>
      <c r="AH55" s="37"/>
      <c r="AI55" s="37"/>
      <c r="AJ55" t="s">
        <v>321</v>
      </c>
    </row>
    <row r="56" spans="1:36" s="36" customFormat="1" ht="15" x14ac:dyDescent="0.25">
      <c r="A56">
        <v>1.78</v>
      </c>
      <c r="B56">
        <v>3.61</v>
      </c>
      <c r="C56">
        <v>5.09</v>
      </c>
      <c r="D56" s="20">
        <f t="shared" si="0"/>
        <v>3.5269717282264912E-2</v>
      </c>
      <c r="E56" s="17">
        <f>IF(OR($A56="",$B56="",$C56=""),"",A56*'MPTO_working_3-way'!$I55)</f>
        <v>1.8307307052086041</v>
      </c>
      <c r="F56" s="21">
        <f>IF(OR($A56="",$B56="",$C56=""),"",B56*'MPTO_working_3-way'!$I55)</f>
        <v>3.7128864302264386</v>
      </c>
      <c r="G56" s="22">
        <f>IF(OR($A56="",$B56="",$C56=""),"",C56*'MPTO_working_3-way'!$I55)</f>
        <v>5.2350670165796602</v>
      </c>
      <c r="H56" s="17"/>
      <c r="I56" s="21"/>
      <c r="J56" s="22"/>
      <c r="K56" s="17"/>
      <c r="L56" s="21"/>
      <c r="M56" s="22"/>
      <c r="N56" s="23">
        <f t="shared" si="4"/>
        <v>54.622998191645792</v>
      </c>
      <c r="O56" s="24">
        <f t="shared" si="5"/>
        <v>26.933223485077423</v>
      </c>
      <c r="P56" s="24">
        <f t="shared" si="6"/>
        <v>19.101952216331924</v>
      </c>
      <c r="Q56" t="s">
        <v>216</v>
      </c>
      <c r="R56" t="s">
        <v>217</v>
      </c>
      <c r="S56" s="58" t="s">
        <v>316</v>
      </c>
      <c r="AD56" s="37"/>
      <c r="AE56" s="37"/>
      <c r="AH56" s="37"/>
      <c r="AI56" s="37"/>
      <c r="AJ56" t="s">
        <v>322</v>
      </c>
    </row>
    <row r="57" spans="1:36" s="36" customFormat="1" ht="15" x14ac:dyDescent="0.25">
      <c r="A57">
        <v>1.39</v>
      </c>
      <c r="B57">
        <v>4.8600000000000003</v>
      </c>
      <c r="C57">
        <v>8.81</v>
      </c>
      <c r="D57" s="20">
        <f t="shared" si="0"/>
        <v>3.8693155283651359E-2</v>
      </c>
      <c r="E57" s="17">
        <f>IF(OR($A57="",$B57="",$C57=""),"",A57*'MPTO_working_3-way'!$I56)</f>
        <v>1.4375909937691196</v>
      </c>
      <c r="F57" s="21">
        <f>IF(OR($A57="",$B57="",$C57=""),"",B57*'MPTO_working_3-way'!$I56)</f>
        <v>5.0263972875668506</v>
      </c>
      <c r="G57" s="22">
        <f>IF(OR($A57="",$B57="",$C57=""),"",C57*'MPTO_working_3-way'!$I56)</f>
        <v>9.1116378813711822</v>
      </c>
      <c r="H57" s="17"/>
      <c r="I57" s="21"/>
      <c r="J57" s="22"/>
      <c r="K57" s="17"/>
      <c r="L57" s="21"/>
      <c r="M57" s="22"/>
      <c r="N57" s="23">
        <f t="shared" si="4"/>
        <v>69.560814190840873</v>
      </c>
      <c r="O57" s="24">
        <f t="shared" si="5"/>
        <v>19.894965375569708</v>
      </c>
      <c r="P57" s="24">
        <f t="shared" si="6"/>
        <v>10.974975224207583</v>
      </c>
      <c r="Q57" t="s">
        <v>218</v>
      </c>
      <c r="R57" t="s">
        <v>219</v>
      </c>
      <c r="S57" s="58" t="s">
        <v>316</v>
      </c>
      <c r="AD57" s="37"/>
      <c r="AE57" s="37"/>
      <c r="AH57" s="37"/>
      <c r="AI57" s="37"/>
      <c r="AJ57" t="s">
        <v>322</v>
      </c>
    </row>
    <row r="58" spans="1:36" s="36" customFormat="1" ht="15" x14ac:dyDescent="0.25">
      <c r="A58">
        <v>2.2799999999999998</v>
      </c>
      <c r="B58">
        <v>3.08</v>
      </c>
      <c r="C58">
        <v>3.7</v>
      </c>
      <c r="D58" s="20">
        <f t="shared" si="0"/>
        <v>3.3542086173665053E-2</v>
      </c>
      <c r="E58" s="17">
        <f>IF(OR($A58="",$B58="",$C58=""),"",A58*'MPTO_working_3-way'!$I57)</f>
        <v>2.3604149554035638</v>
      </c>
      <c r="F58" s="21">
        <f>IF(OR($A58="",$B58="",$C58=""),"",B58*'MPTO_working_3-way'!$I57)</f>
        <v>3.1886307292293758</v>
      </c>
      <c r="G58" s="22">
        <f>IF(OR($A58="",$B58="",$C58=""),"",C58*'MPTO_working_3-way'!$I57)</f>
        <v>3.8304979539443802</v>
      </c>
      <c r="H58" s="17"/>
      <c r="I58" s="21"/>
      <c r="J58" s="22"/>
      <c r="K58" s="17"/>
      <c r="L58" s="21"/>
      <c r="M58" s="22"/>
      <c r="N58" s="23">
        <f t="shared" si="4"/>
        <v>42.36543230294135</v>
      </c>
      <c r="O58" s="24">
        <f t="shared" si="5"/>
        <v>31.36142391256697</v>
      </c>
      <c r="P58" s="24">
        <f t="shared" si="6"/>
        <v>26.106266392082773</v>
      </c>
      <c r="Q58" t="s">
        <v>220</v>
      </c>
      <c r="R58" t="s">
        <v>221</v>
      </c>
      <c r="S58" s="58" t="s">
        <v>316</v>
      </c>
      <c r="AD58" s="37"/>
      <c r="AE58" s="37"/>
      <c r="AH58" s="37"/>
      <c r="AI58" s="37"/>
      <c r="AJ58" t="s">
        <v>322</v>
      </c>
    </row>
    <row r="59" spans="1:36" s="36" customFormat="1" ht="15" x14ac:dyDescent="0.25">
      <c r="A59">
        <v>1.76</v>
      </c>
      <c r="B59">
        <v>3.43</v>
      </c>
      <c r="C59">
        <v>5.68</v>
      </c>
      <c r="D59" s="20">
        <f t="shared" si="0"/>
        <v>3.5783345714360371E-2</v>
      </c>
      <c r="E59" s="17">
        <f>IF(OR($A59="",$B59="",$C59=""),"",A59*'MPTO_working_3-way'!$I58)</f>
        <v>1.8280999532992264</v>
      </c>
      <c r="F59" s="21">
        <f>IF(OR($A59="",$B59="",$C59=""),"",B59*'MPTO_working_3-way'!$I58)</f>
        <v>3.5627175226229242</v>
      </c>
      <c r="G59" s="22">
        <f>IF(OR($A59="",$B59="",$C59=""),"",C59*'MPTO_working_3-way'!$I58)</f>
        <v>5.8997771220111392</v>
      </c>
      <c r="H59" s="17"/>
      <c r="I59" s="21"/>
      <c r="J59" s="22"/>
      <c r="K59" s="17"/>
      <c r="L59" s="21"/>
      <c r="M59" s="22"/>
      <c r="N59" s="23">
        <f t="shared" si="4"/>
        <v>54.701604154371871</v>
      </c>
      <c r="O59" s="24">
        <f t="shared" si="5"/>
        <v>28.06846160690802</v>
      </c>
      <c r="P59" s="24">
        <f t="shared" si="6"/>
        <v>16.949792836565937</v>
      </c>
      <c r="Q59" t="s">
        <v>222</v>
      </c>
      <c r="R59" t="s">
        <v>223</v>
      </c>
      <c r="S59" s="58" t="s">
        <v>316</v>
      </c>
      <c r="AD59" s="37"/>
      <c r="AE59" s="37"/>
      <c r="AH59" s="37"/>
      <c r="AI59" s="37"/>
      <c r="AJ59" t="s">
        <v>322</v>
      </c>
    </row>
    <row r="60" spans="1:36" s="36" customFormat="1" ht="15" x14ac:dyDescent="0.25">
      <c r="A60">
        <v>4.62</v>
      </c>
      <c r="B60">
        <v>3.7</v>
      </c>
      <c r="C60">
        <v>1.82</v>
      </c>
      <c r="D60" s="20">
        <f t="shared" si="0"/>
        <v>3.6171036171036119E-2</v>
      </c>
      <c r="E60" s="17">
        <f>IF(OR($A60="",$B60="",$C60=""),"",A60*'MPTO_working_3-way'!$I59)</f>
        <v>4.7749644381223328</v>
      </c>
      <c r="F60" s="21">
        <f>IF(OR($A60="",$B60="",$C60=""),"",B60*'MPTO_working_3-way'!$I59)</f>
        <v>3.8241057188425609</v>
      </c>
      <c r="G60" s="22">
        <f>IF(OR($A60="",$B60="",$C60=""),"",C60*'MPTO_working_3-way'!$I59)</f>
        <v>1.8810465968360706</v>
      </c>
      <c r="H60" s="17"/>
      <c r="I60" s="21"/>
      <c r="J60" s="22"/>
      <c r="K60" s="17"/>
      <c r="L60" s="21"/>
      <c r="M60" s="22"/>
      <c r="N60" s="23">
        <f t="shared" si="4"/>
        <v>20.942564346997138</v>
      </c>
      <c r="O60" s="24">
        <f t="shared" si="5"/>
        <v>26.149904671115348</v>
      </c>
      <c r="P60" s="24">
        <f t="shared" si="6"/>
        <v>53.16189411160812</v>
      </c>
      <c r="Q60" t="s">
        <v>224</v>
      </c>
      <c r="R60" t="s">
        <v>225</v>
      </c>
      <c r="S60" s="58" t="s">
        <v>316</v>
      </c>
      <c r="AD60" s="37"/>
      <c r="AE60" s="37"/>
      <c r="AH60" s="37"/>
      <c r="AI60" s="37"/>
      <c r="AJ60" t="s">
        <v>322</v>
      </c>
    </row>
    <row r="61" spans="1:36" s="36" customFormat="1" ht="15" x14ac:dyDescent="0.25">
      <c r="A61">
        <v>2.77</v>
      </c>
      <c r="B61">
        <v>2.98</v>
      </c>
      <c r="C61">
        <v>2.97</v>
      </c>
      <c r="D61" s="20">
        <f t="shared" si="0"/>
        <v>3.328163682390417E-2</v>
      </c>
      <c r="E61" s="17">
        <f>IF(OR($A61="",$B61="",$C61=""),"",A61*'MPTO_working_3-way'!$I60)</f>
        <v>2.8691198676287781</v>
      </c>
      <c r="F61" s="21">
        <f>IF(OR($A61="",$B61="",$C61=""),"",B61*'MPTO_working_3-way'!$I60)</f>
        <v>3.0866343702287939</v>
      </c>
      <c r="G61" s="22">
        <f>IF(OR($A61="",$B61="",$C61=""),"",C61*'MPTO_working_3-way'!$I60)</f>
        <v>3.0762765367716507</v>
      </c>
      <c r="H61" s="17"/>
      <c r="I61" s="21"/>
      <c r="J61" s="22"/>
      <c r="K61" s="17"/>
      <c r="L61" s="21"/>
      <c r="M61" s="22"/>
      <c r="N61" s="23">
        <f t="shared" si="4"/>
        <v>34.853894090749968</v>
      </c>
      <c r="O61" s="24">
        <f t="shared" si="5"/>
        <v>32.397747191737388</v>
      </c>
      <c r="P61" s="24">
        <f t="shared" si="6"/>
        <v>32.506830515615285</v>
      </c>
      <c r="Q61" t="s">
        <v>226</v>
      </c>
      <c r="R61" t="s">
        <v>227</v>
      </c>
      <c r="S61" s="58" t="s">
        <v>316</v>
      </c>
      <c r="AD61" s="37"/>
      <c r="AE61" s="37"/>
      <c r="AH61" s="37"/>
      <c r="AI61" s="37"/>
      <c r="AJ61" t="s">
        <v>322</v>
      </c>
    </row>
    <row r="62" spans="1:36" s="36" customFormat="1" ht="15" x14ac:dyDescent="0.25">
      <c r="A62">
        <v>2.82</v>
      </c>
      <c r="B62">
        <v>3.62</v>
      </c>
      <c r="C62">
        <v>2.4500000000000002</v>
      </c>
      <c r="D62" s="20">
        <f t="shared" si="0"/>
        <v>3.9016288306788605E-2</v>
      </c>
      <c r="E62" s="17">
        <f>IF(OR($A62="",$B62="",$C62=""),"",A62*'MPTO_working_3-way'!$I61)</f>
        <v>2.9220023220023217</v>
      </c>
      <c r="F62" s="21">
        <f>IF(OR($A62="",$B62="",$C62=""),"",B62*'MPTO_working_3-way'!$I61)</f>
        <v>3.7509391509391508</v>
      </c>
      <c r="G62" s="22">
        <f>IF(OR($A62="",$B62="",$C62=""),"",C62*'MPTO_working_3-way'!$I61)</f>
        <v>2.5386190386190388</v>
      </c>
      <c r="H62" s="17"/>
      <c r="I62" s="21"/>
      <c r="J62" s="22"/>
      <c r="K62" s="17"/>
      <c r="L62" s="21"/>
      <c r="M62" s="22"/>
      <c r="N62" s="23">
        <f t="shared" si="4"/>
        <v>34.223107643348591</v>
      </c>
      <c r="O62" s="24">
        <f t="shared" si="5"/>
        <v>26.659989932111333</v>
      </c>
      <c r="P62" s="24">
        <f t="shared" si="6"/>
        <v>39.391495328262458</v>
      </c>
      <c r="Q62" t="s">
        <v>228</v>
      </c>
      <c r="R62" t="s">
        <v>229</v>
      </c>
      <c r="S62" s="58" t="s">
        <v>316</v>
      </c>
      <c r="AD62" s="37"/>
      <c r="AE62" s="37"/>
      <c r="AH62" s="37"/>
      <c r="AI62" s="37"/>
      <c r="AJ62" t="s">
        <v>319</v>
      </c>
    </row>
    <row r="63" spans="1:36" s="36" customFormat="1" ht="15" x14ac:dyDescent="0.25">
      <c r="A63">
        <v>2.64</v>
      </c>
      <c r="B63">
        <v>3.44</v>
      </c>
      <c r="C63">
        <v>2.71</v>
      </c>
      <c r="D63" s="20">
        <f t="shared" si="0"/>
        <v>3.8489243243383875E-2</v>
      </c>
      <c r="E63" s="17">
        <f>IF(OR($A63="",$B63="",$C63=""),"",A63*'MPTO_working_3-way'!$I62)</f>
        <v>2.7278635212151072</v>
      </c>
      <c r="F63" s="21">
        <f>IF(OR($A63="",$B63="",$C63=""),"",B63*'MPTO_working_3-way'!$I62)</f>
        <v>3.5544888306742304</v>
      </c>
      <c r="G63" s="22">
        <f>IF(OR($A63="",$B63="",$C63=""),"",C63*'MPTO_working_3-way'!$I62)</f>
        <v>2.8001932357927801</v>
      </c>
      <c r="H63" s="17"/>
      <c r="I63" s="21"/>
      <c r="J63" s="22"/>
      <c r="K63" s="17"/>
      <c r="L63" s="21"/>
      <c r="M63" s="22"/>
      <c r="N63" s="23">
        <f t="shared" si="4"/>
        <v>36.658725490583087</v>
      </c>
      <c r="O63" s="24">
        <f t="shared" si="5"/>
        <v>28.133440492773072</v>
      </c>
      <c r="P63" s="24">
        <f t="shared" si="6"/>
        <v>35.711821142117849</v>
      </c>
      <c r="Q63" t="s">
        <v>230</v>
      </c>
      <c r="R63" t="s">
        <v>231</v>
      </c>
      <c r="S63" s="58" t="s">
        <v>316</v>
      </c>
      <c r="AD63" s="37"/>
      <c r="AE63" s="37"/>
      <c r="AH63" s="37"/>
      <c r="AI63" s="37"/>
      <c r="AJ63" t="s">
        <v>319</v>
      </c>
    </row>
    <row r="64" spans="1:36" s="36" customFormat="1" ht="15" x14ac:dyDescent="0.25">
      <c r="A64">
        <v>2.78</v>
      </c>
      <c r="B64">
        <v>3.35</v>
      </c>
      <c r="C64">
        <v>2.62</v>
      </c>
      <c r="D64" s="20">
        <f t="shared" si="0"/>
        <v>3.9899082215371529E-2</v>
      </c>
      <c r="E64" s="17">
        <f>IF(OR($A64="",$B64="",$C64=""),"",A64*'MPTO_working_3-way'!$I63)</f>
        <v>2.8884652814928722</v>
      </c>
      <c r="F64" s="21">
        <f>IF(OR($A64="",$B64="",$C64=""),"",B64*'MPTO_working_3-way'!$I63)</f>
        <v>3.4807045658277418</v>
      </c>
      <c r="G64" s="22">
        <f>IF(OR($A64="",$B64="",$C64=""),"",C64*'MPTO_working_3-way'!$I63)</f>
        <v>2.7222226753637861</v>
      </c>
      <c r="H64" s="17"/>
      <c r="I64" s="21"/>
      <c r="J64" s="22"/>
      <c r="K64" s="17"/>
      <c r="L64" s="21"/>
      <c r="M64" s="22"/>
      <c r="N64" s="23">
        <f t="shared" si="4"/>
        <v>34.620461128864974</v>
      </c>
      <c r="O64" s="24">
        <f t="shared" si="5"/>
        <v>28.729815503953617</v>
      </c>
      <c r="P64" s="24">
        <f t="shared" si="6"/>
        <v>36.734687762688786</v>
      </c>
      <c r="Q64" t="s">
        <v>232</v>
      </c>
      <c r="R64" t="s">
        <v>233</v>
      </c>
      <c r="S64" s="58" t="s">
        <v>316</v>
      </c>
      <c r="AD64" s="37"/>
      <c r="AE64" s="37"/>
      <c r="AH64" s="37"/>
      <c r="AI64" s="37"/>
      <c r="AJ64" t="s">
        <v>319</v>
      </c>
    </row>
    <row r="65" spans="1:36" s="36" customFormat="1" ht="15" x14ac:dyDescent="0.25">
      <c r="A65">
        <v>1.55</v>
      </c>
      <c r="B65">
        <v>4.51</v>
      </c>
      <c r="C65">
        <v>5.61</v>
      </c>
      <c r="D65" s="20">
        <f t="shared" si="0"/>
        <v>4.5143899774343632E-2</v>
      </c>
      <c r="E65" s="17">
        <f>IF(OR($A65="",$B65="",$C65=""),"",A65*'MPTO_working_3-way'!$I64)</f>
        <v>1.6096583270272451</v>
      </c>
      <c r="F65" s="21">
        <f>IF(OR($A65="",$B65="",$C65=""),"",B65*'MPTO_working_3-way'!$I64)</f>
        <v>4.6835864870276609</v>
      </c>
      <c r="G65" s="22">
        <f>IF(OR($A65="",$B65="",$C65=""),"",C65*'MPTO_working_3-way'!$I64)</f>
        <v>5.8259246545953838</v>
      </c>
      <c r="H65" s="17"/>
      <c r="I65" s="21"/>
      <c r="J65" s="22"/>
      <c r="K65" s="17"/>
      <c r="L65" s="21"/>
      <c r="M65" s="22"/>
      <c r="N65" s="23">
        <f t="shared" si="4"/>
        <v>62.124985359273332</v>
      </c>
      <c r="O65" s="24">
        <f t="shared" si="5"/>
        <v>21.35115904808729</v>
      </c>
      <c r="P65" s="24">
        <f t="shared" si="6"/>
        <v>17.164657273952525</v>
      </c>
      <c r="Q65" t="s">
        <v>234</v>
      </c>
      <c r="R65" t="s">
        <v>235</v>
      </c>
      <c r="S65" s="58" t="s">
        <v>316</v>
      </c>
      <c r="AD65" s="37"/>
      <c r="AE65" s="37"/>
      <c r="AH65" s="37"/>
      <c r="AI65" s="37"/>
      <c r="AJ65" t="s">
        <v>319</v>
      </c>
    </row>
    <row r="66" spans="1:36" s="36" customFormat="1" ht="15" x14ac:dyDescent="0.25">
      <c r="A66">
        <v>2.1800000000000002</v>
      </c>
      <c r="B66">
        <v>3.85</v>
      </c>
      <c r="C66">
        <v>3.24</v>
      </c>
      <c r="D66" s="20">
        <f t="shared" si="0"/>
        <v>2.7097831379176984E-2</v>
      </c>
      <c r="E66" s="17">
        <f>IF(OR($A66="",$B66="",$C66=""),"",A66*'MPTO_working_3-way'!$I65)</f>
        <v>2.2669799992295099</v>
      </c>
      <c r="F66" s="21">
        <f>IF(OR($A66="",$B66="",$C66=""),"",B66*'MPTO_working_3-way'!$I65)</f>
        <v>4.0036114665291809</v>
      </c>
      <c r="G66" s="22">
        <f>IF(OR($A66="",$B66="",$C66=""),"",C66*'MPTO_working_3-way'!$I65)</f>
        <v>3.3692730263778041</v>
      </c>
      <c r="H66" s="17"/>
      <c r="I66" s="21"/>
      <c r="J66" s="22"/>
      <c r="K66" s="17"/>
      <c r="L66" s="21"/>
      <c r="M66" s="22"/>
      <c r="N66" s="23">
        <f t="shared" si="4"/>
        <v>44.111549300826439</v>
      </c>
      <c r="O66" s="24">
        <f t="shared" si="5"/>
        <v>24.977448695013408</v>
      </c>
      <c r="P66" s="24">
        <f t="shared" si="6"/>
        <v>29.679993048086917</v>
      </c>
      <c r="Q66" t="s">
        <v>236</v>
      </c>
      <c r="R66" t="s">
        <v>237</v>
      </c>
      <c r="S66" s="58" t="s">
        <v>316</v>
      </c>
      <c r="AD66" s="37"/>
      <c r="AE66" s="37"/>
      <c r="AH66" s="37"/>
      <c r="AI66" s="37"/>
      <c r="AJ66" t="s">
        <v>118</v>
      </c>
    </row>
    <row r="67" spans="1:36" s="36" customFormat="1" ht="15" x14ac:dyDescent="0.25">
      <c r="A67">
        <v>2.89</v>
      </c>
      <c r="B67">
        <v>3.56</v>
      </c>
      <c r="C67">
        <v>2.4900000000000002</v>
      </c>
      <c r="D67" s="20">
        <f t="shared" si="0"/>
        <v>2.8526063352980247E-2</v>
      </c>
      <c r="E67" s="17">
        <f>IF(OR($A67="",$B67="",$C67=""),"",A67*'MPTO_working_3-way'!$I66)</f>
        <v>3.0204658703478531</v>
      </c>
      <c r="F67" s="21">
        <f>IF(OR($A67="",$B67="",$C67=""),"",B67*'MPTO_working_3-way'!$I66)</f>
        <v>3.7207122831966633</v>
      </c>
      <c r="G67" s="22">
        <f>IF(OR($A67="",$B67="",$C67=""),"",C67*'MPTO_working_3-way'!$I66)</f>
        <v>2.6024083104381157</v>
      </c>
      <c r="H67" s="17"/>
      <c r="I67" s="21"/>
      <c r="J67" s="22"/>
      <c r="K67" s="17"/>
      <c r="L67" s="21"/>
      <c r="M67" s="22"/>
      <c r="N67" s="23">
        <f t="shared" si="4"/>
        <v>33.107475565841597</v>
      </c>
      <c r="O67" s="24">
        <f t="shared" si="5"/>
        <v>26.876574265528706</v>
      </c>
      <c r="P67" s="24">
        <f t="shared" si="6"/>
        <v>38.425945536257913</v>
      </c>
      <c r="Q67" t="s">
        <v>238</v>
      </c>
      <c r="R67" t="s">
        <v>239</v>
      </c>
      <c r="S67" s="58" t="s">
        <v>316</v>
      </c>
      <c r="AD67" s="37"/>
      <c r="AE67" s="37"/>
      <c r="AH67" s="37"/>
      <c r="AI67" s="37"/>
      <c r="AJ67" t="s">
        <v>118</v>
      </c>
    </row>
    <row r="68" spans="1:36" s="36" customFormat="1" ht="15" x14ac:dyDescent="0.25">
      <c r="A68">
        <v>1.95</v>
      </c>
      <c r="B68">
        <v>3.65</v>
      </c>
      <c r="C68">
        <v>4.13</v>
      </c>
      <c r="D68" s="20">
        <f t="shared" ref="D68:D119" si="7">IF(OR($A68="",$B68="",$C68=""),"",(1/A68)+(1/B68)+(1/C68)-1)</f>
        <v>2.8923866165565748E-2</v>
      </c>
      <c r="E68" s="17">
        <f>IF(OR($A68="",$B68="",$C68=""),"",A68*'MPTO_working_3-way'!$I67)</f>
        <v>2.002840771189395</v>
      </c>
      <c r="F68" s="21">
        <f>IF(OR($A68="",$B68="",$C68=""),"",B68*'MPTO_working_3-way'!$I67)</f>
        <v>3.7489070845339958</v>
      </c>
      <c r="G68" s="22">
        <f>IF(OR($A68="",$B68="",$C68=""),"",C68*'MPTO_working_3-way'!$I67)</f>
        <v>4.241914043596001</v>
      </c>
      <c r="H68" s="17"/>
      <c r="I68" s="21"/>
      <c r="J68" s="22"/>
      <c r="K68" s="17"/>
      <c r="L68" s="21"/>
      <c r="M68" s="22"/>
      <c r="N68" s="23">
        <f t="shared" si="4"/>
        <v>49.929081451949173</v>
      </c>
      <c r="O68" s="24">
        <f t="shared" si="5"/>
        <v>26.674440775698869</v>
      </c>
      <c r="P68" s="24">
        <f t="shared" si="6"/>
        <v>23.574263639540167</v>
      </c>
      <c r="Q68" t="s">
        <v>240</v>
      </c>
      <c r="R68" t="s">
        <v>241</v>
      </c>
      <c r="S68" s="58" t="s">
        <v>316</v>
      </c>
      <c r="AD68" s="37"/>
      <c r="AE68" s="37"/>
      <c r="AH68" s="37"/>
      <c r="AI68" s="37"/>
      <c r="AJ68" t="s">
        <v>69</v>
      </c>
    </row>
    <row r="69" spans="1:36" s="36" customFormat="1" ht="15" x14ac:dyDescent="0.25">
      <c r="A69">
        <v>1.46</v>
      </c>
      <c r="B69">
        <v>4.46</v>
      </c>
      <c r="C69">
        <v>8.16</v>
      </c>
      <c r="D69" s="20">
        <f t="shared" si="7"/>
        <v>3.1695773093929347E-2</v>
      </c>
      <c r="E69" s="17">
        <f>IF(OR($A69="",$B69="",$C69=""),"",A69*'MPTO_working_3-way'!$I68)</f>
        <v>1.501648052495351</v>
      </c>
      <c r="F69" s="21">
        <f>IF(OR($A69="",$B69="",$C69=""),"",B69*'MPTO_working_3-way'!$I68)</f>
        <v>4.5872262425542916</v>
      </c>
      <c r="G69" s="22">
        <f>IF(OR($A69="",$B69="",$C69=""),"",C69*'MPTO_working_3-way'!$I68)</f>
        <v>8.3927726769603197</v>
      </c>
      <c r="H69" s="17"/>
      <c r="I69" s="21"/>
      <c r="J69" s="22"/>
      <c r="K69" s="17"/>
      <c r="L69" s="21"/>
      <c r="M69" s="22"/>
      <c r="N69" s="23">
        <f t="shared" ref="N69:N119" si="8">(1/E69)* 100</f>
        <v>66.593500277129408</v>
      </c>
      <c r="O69" s="24">
        <f t="shared" ref="O69:O119" si="9">(1/F69)* 100</f>
        <v>21.799666010002007</v>
      </c>
      <c r="P69" s="24">
        <f t="shared" ref="P69:P119" si="10">(1/G69)* 100</f>
        <v>11.915013529976584</v>
      </c>
      <c r="Q69" t="s">
        <v>242</v>
      </c>
      <c r="R69" t="s">
        <v>243</v>
      </c>
      <c r="S69" s="58" t="s">
        <v>316</v>
      </c>
      <c r="AD69" s="37"/>
      <c r="AE69" s="37"/>
      <c r="AH69" s="37"/>
      <c r="AI69" s="37"/>
      <c r="AJ69" t="s">
        <v>69</v>
      </c>
    </row>
    <row r="70" spans="1:36" s="36" customFormat="1" ht="15" x14ac:dyDescent="0.25">
      <c r="A70">
        <v>1.95</v>
      </c>
      <c r="B70">
        <v>3.66</v>
      </c>
      <c r="C70">
        <v>4.13</v>
      </c>
      <c r="D70" s="20">
        <f t="shared" si="7"/>
        <v>2.8175307141686812E-2</v>
      </c>
      <c r="E70" s="17">
        <f>IF(OR($A70="",$B70="",$C70=""),"",A70*'MPTO_working_3-way'!$I69)</f>
        <v>2.0064015390228533</v>
      </c>
      <c r="F70" s="21">
        <f>IF(OR($A70="",$B70="",$C70=""),"",B70*'MPTO_working_3-way'!$I69)</f>
        <v>3.7658613501659706</v>
      </c>
      <c r="G70" s="22">
        <f>IF(OR($A70="",$B70="",$C70=""),"",C70*'MPTO_working_3-way'!$I69)</f>
        <v>4.2494555672637864</v>
      </c>
      <c r="H70" s="17"/>
      <c r="I70" s="21"/>
      <c r="J70" s="22"/>
      <c r="K70" s="17"/>
      <c r="L70" s="21"/>
      <c r="M70" s="22"/>
      <c r="N70" s="23">
        <f t="shared" si="8"/>
        <v>49.840472136350854</v>
      </c>
      <c r="O70" s="24">
        <f t="shared" si="9"/>
        <v>26.554349908711529</v>
      </c>
      <c r="P70" s="24">
        <f t="shared" si="10"/>
        <v>23.532426311352104</v>
      </c>
      <c r="Q70" t="s">
        <v>244</v>
      </c>
      <c r="R70" t="s">
        <v>245</v>
      </c>
      <c r="S70" s="58" t="s">
        <v>316</v>
      </c>
      <c r="AD70" s="37"/>
      <c r="AE70" s="37"/>
      <c r="AH70" s="37"/>
      <c r="AI70" s="37"/>
      <c r="AJ70" t="s">
        <v>69</v>
      </c>
    </row>
    <row r="71" spans="1:36" s="36" customFormat="1" ht="15" x14ac:dyDescent="0.25">
      <c r="A71">
        <v>2.77</v>
      </c>
      <c r="B71">
        <v>3.18</v>
      </c>
      <c r="C71">
        <v>2.84</v>
      </c>
      <c r="D71" s="20">
        <f t="shared" si="7"/>
        <v>2.758891518627915E-2</v>
      </c>
      <c r="E71" s="17">
        <f>IF(OR($A71="",$B71="",$C71=""),"",A71*'MPTO_working_3-way'!$I70)</f>
        <v>2.8577972914701841</v>
      </c>
      <c r="F71" s="21">
        <f>IF(OR($A71="",$B71="",$C71=""),"",B71*'MPTO_working_3-way'!$I70)</f>
        <v>3.2807925584386957</v>
      </c>
      <c r="G71" s="22">
        <f>IF(OR($A71="",$B71="",$C71=""),"",C71*'MPTO_working_3-way'!$I70)</f>
        <v>2.9300159955867593</v>
      </c>
      <c r="H71" s="17"/>
      <c r="I71" s="21"/>
      <c r="J71" s="22"/>
      <c r="K71" s="17"/>
      <c r="L71" s="21"/>
      <c r="M71" s="22"/>
      <c r="N71" s="23">
        <f t="shared" si="8"/>
        <v>34.991985015338628</v>
      </c>
      <c r="O71" s="24">
        <f t="shared" si="9"/>
        <v>30.480439777511943</v>
      </c>
      <c r="P71" s="24">
        <f t="shared" si="10"/>
        <v>34.12950651143943</v>
      </c>
      <c r="Q71" t="s">
        <v>246</v>
      </c>
      <c r="R71" t="s">
        <v>247</v>
      </c>
      <c r="S71" s="58" t="s">
        <v>316</v>
      </c>
      <c r="AD71" s="37"/>
      <c r="AE71" s="37"/>
      <c r="AH71" s="37"/>
      <c r="AI71" s="37"/>
      <c r="AJ71" t="s">
        <v>69</v>
      </c>
    </row>
    <row r="72" spans="1:36" s="36" customFormat="1" ht="15" x14ac:dyDescent="0.25">
      <c r="A72">
        <v>2.33</v>
      </c>
      <c r="B72">
        <v>3.67</v>
      </c>
      <c r="C72">
        <v>3.06</v>
      </c>
      <c r="D72" s="20">
        <f t="shared" si="7"/>
        <v>2.8461499009835745E-2</v>
      </c>
      <c r="E72" s="17">
        <f>IF(OR($A72="",$B72="",$C72=""),"",A72*'MPTO_working_3-way'!$I71)</f>
        <v>2.3956484656401305</v>
      </c>
      <c r="F72" s="21">
        <f>IF(OR($A72="",$B72="",$C72=""),"",B72*'MPTO_working_3-way'!$I71)</f>
        <v>3.7734033772099904</v>
      </c>
      <c r="G72" s="22">
        <f>IF(OR($A72="",$B72="",$C72=""),"",C72*'MPTO_working_3-way'!$I71)</f>
        <v>3.1462164398535619</v>
      </c>
      <c r="H72" s="17"/>
      <c r="I72" s="21"/>
      <c r="J72" s="22"/>
      <c r="K72" s="17"/>
      <c r="L72" s="21"/>
      <c r="M72" s="22"/>
      <c r="N72" s="23">
        <f t="shared" si="8"/>
        <v>41.742351365094564</v>
      </c>
      <c r="O72" s="24">
        <f t="shared" si="9"/>
        <v>26.501274844869304</v>
      </c>
      <c r="P72" s="24">
        <f t="shared" si="10"/>
        <v>31.784208719173314</v>
      </c>
      <c r="Q72" t="s">
        <v>248</v>
      </c>
      <c r="R72" t="s">
        <v>97</v>
      </c>
      <c r="S72" s="58" t="s">
        <v>316</v>
      </c>
      <c r="AD72" s="37"/>
      <c r="AE72" s="37"/>
      <c r="AH72" s="37"/>
      <c r="AI72" s="37"/>
      <c r="AJ72" t="s">
        <v>119</v>
      </c>
    </row>
    <row r="73" spans="1:36" s="36" customFormat="1" ht="15" x14ac:dyDescent="0.25">
      <c r="A73">
        <v>1.79</v>
      </c>
      <c r="B73">
        <v>4.34</v>
      </c>
      <c r="C73">
        <v>4.1399999999999997</v>
      </c>
      <c r="D73" s="20">
        <f t="shared" si="7"/>
        <v>3.0619858140680467E-2</v>
      </c>
      <c r="E73" s="17">
        <f>IF(OR($A73="",$B73="",$C73=""),"",A73*'MPTO_working_3-way'!$I72)</f>
        <v>1.8393841581834398</v>
      </c>
      <c r="F73" s="21">
        <f>IF(OR($A73="",$B73="",$C73=""),"",B73*'MPTO_working_3-way'!$I72)</f>
        <v>4.4597358919084513</v>
      </c>
      <c r="G73" s="22">
        <f>IF(OR($A73="",$B73="",$C73=""),"",C73*'MPTO_working_3-way'!$I72)</f>
        <v>4.2542181088711954</v>
      </c>
      <c r="H73" s="17"/>
      <c r="I73" s="21"/>
      <c r="J73" s="22"/>
      <c r="K73" s="17"/>
      <c r="L73" s="21"/>
      <c r="M73" s="22"/>
      <c r="N73" s="23">
        <f t="shared" si="8"/>
        <v>54.366022211890282</v>
      </c>
      <c r="O73" s="24">
        <f t="shared" si="9"/>
        <v>22.422852479097607</v>
      </c>
      <c r="P73" s="24">
        <f t="shared" si="10"/>
        <v>23.506082067459811</v>
      </c>
      <c r="Q73" t="s">
        <v>122</v>
      </c>
      <c r="R73" t="s">
        <v>249</v>
      </c>
      <c r="S73" s="58" t="s">
        <v>316</v>
      </c>
      <c r="AD73" s="37"/>
      <c r="AE73" s="37"/>
      <c r="AH73" s="37"/>
      <c r="AI73" s="37"/>
      <c r="AJ73" t="s">
        <v>119</v>
      </c>
    </row>
    <row r="74" spans="1:36" s="36" customFormat="1" ht="15" x14ac:dyDescent="0.25">
      <c r="A74">
        <v>1.45</v>
      </c>
      <c r="B74">
        <v>5.0199999999999996</v>
      </c>
      <c r="C74">
        <v>7.03</v>
      </c>
      <c r="D74" s="20">
        <f t="shared" si="7"/>
        <v>3.1105870333352437E-2</v>
      </c>
      <c r="E74" s="17">
        <f>IF(OR($A74="",$B74="",$C74=""),"",A74*'MPTO_working_3-way'!$I73)</f>
        <v>1.4912691735642618</v>
      </c>
      <c r="F74" s="21">
        <f>IF(OR($A74="",$B74="",$C74=""),"",B74*'MPTO_working_3-way'!$I73)</f>
        <v>5.162876725029375</v>
      </c>
      <c r="G74" s="22">
        <f>IF(OR($A74="",$B74="",$C74=""),"",C74*'MPTO_working_3-way'!$I73)</f>
        <v>7.2300843380391457</v>
      </c>
      <c r="H74" s="17"/>
      <c r="I74" s="21"/>
      <c r="J74" s="22"/>
      <c r="K74" s="17"/>
      <c r="L74" s="21"/>
      <c r="M74" s="22"/>
      <c r="N74" s="23">
        <f t="shared" si="8"/>
        <v>67.056975207897167</v>
      </c>
      <c r="O74" s="24">
        <f t="shared" si="9"/>
        <v>19.369046623795001</v>
      </c>
      <c r="P74" s="24">
        <f t="shared" si="10"/>
        <v>13.831097304616058</v>
      </c>
      <c r="Q74" t="s">
        <v>250</v>
      </c>
      <c r="R74" t="s">
        <v>251</v>
      </c>
      <c r="S74" s="58" t="s">
        <v>316</v>
      </c>
      <c r="AD74" s="37"/>
      <c r="AE74" s="37"/>
      <c r="AH74" s="37"/>
      <c r="AI74" s="37"/>
      <c r="AJ74" t="s">
        <v>119</v>
      </c>
    </row>
    <row r="75" spans="1:36" s="36" customFormat="1" ht="15" x14ac:dyDescent="0.25">
      <c r="A75">
        <v>1.83</v>
      </c>
      <c r="B75">
        <v>3.97</v>
      </c>
      <c r="C75">
        <v>4.32</v>
      </c>
      <c r="D75" s="20">
        <f t="shared" si="7"/>
        <v>2.9818737678918517E-2</v>
      </c>
      <c r="E75" s="17">
        <f>IF(OR($A75="",$B75="",$C75=""),"",A75*'MPTO_working_3-way'!$I74)</f>
        <v>1.8860343403974453</v>
      </c>
      <c r="F75" s="21">
        <f>IF(OR($A75="",$B75="",$C75=""),"",B75*'MPTO_working_3-way'!$I74)</f>
        <v>4.0915608368185019</v>
      </c>
      <c r="G75" s="22">
        <f>IF(OR($A75="",$B75="",$C75=""),"",C75*'MPTO_working_3-way'!$I74)</f>
        <v>4.4522777871677395</v>
      </c>
      <c r="H75" s="17"/>
      <c r="I75" s="21"/>
      <c r="J75" s="22"/>
      <c r="K75" s="17"/>
      <c r="L75" s="21"/>
      <c r="M75" s="22"/>
      <c r="N75" s="23">
        <f t="shared" si="8"/>
        <v>53.021303938149359</v>
      </c>
      <c r="O75" s="24">
        <f t="shared" si="9"/>
        <v>24.440550681816958</v>
      </c>
      <c r="P75" s="24">
        <f t="shared" si="10"/>
        <v>22.460413473799385</v>
      </c>
      <c r="Q75" t="s">
        <v>252</v>
      </c>
      <c r="R75" t="s">
        <v>123</v>
      </c>
      <c r="S75" s="58" t="s">
        <v>316</v>
      </c>
      <c r="AD75" s="37"/>
      <c r="AE75" s="37"/>
      <c r="AH75" s="37"/>
      <c r="AI75" s="37"/>
      <c r="AJ75" t="s">
        <v>119</v>
      </c>
    </row>
    <row r="76" spans="1:36" s="36" customFormat="1" ht="15" x14ac:dyDescent="0.25">
      <c r="A76">
        <v>1.85</v>
      </c>
      <c r="B76">
        <v>3.8</v>
      </c>
      <c r="C76">
        <v>4.4000000000000004</v>
      </c>
      <c r="D76" s="20">
        <f t="shared" si="7"/>
        <v>3.0971162550109899E-2</v>
      </c>
      <c r="E76" s="17">
        <f>IF(OR($A76="",$B76="",$C76=""),"",A76*'MPTO_working_3-way'!$I75)</f>
        <v>1.9075458601167021</v>
      </c>
      <c r="F76" s="21">
        <f>IF(OR($A76="",$B76="",$C76=""),"",B76*'MPTO_working_3-way'!$I75)</f>
        <v>3.9182023072667391</v>
      </c>
      <c r="G76" s="22">
        <f>IF(OR($A76="",$B76="",$C76=""),"",C76*'MPTO_working_3-way'!$I75)</f>
        <v>4.536865829466751</v>
      </c>
      <c r="H76" s="17"/>
      <c r="I76" s="21"/>
      <c r="J76" s="22"/>
      <c r="K76" s="17"/>
      <c r="L76" s="21"/>
      <c r="M76" s="22"/>
      <c r="N76" s="23">
        <f t="shared" si="8"/>
        <v>52.423379217672952</v>
      </c>
      <c r="O76" s="24">
        <f t="shared" si="9"/>
        <v>25.521908303340783</v>
      </c>
      <c r="P76" s="24">
        <f t="shared" si="10"/>
        <v>22.041648080157948</v>
      </c>
      <c r="Q76" t="s">
        <v>253</v>
      </c>
      <c r="R76" t="s">
        <v>254</v>
      </c>
      <c r="S76" s="58" t="s">
        <v>316</v>
      </c>
      <c r="AD76" s="37"/>
      <c r="AE76" s="37"/>
      <c r="AH76" s="37"/>
      <c r="AI76" s="37"/>
      <c r="AJ76" t="s">
        <v>119</v>
      </c>
    </row>
    <row r="77" spans="1:36" s="36" customFormat="1" ht="15" x14ac:dyDescent="0.25">
      <c r="A77">
        <v>1.77</v>
      </c>
      <c r="B77">
        <v>4.12</v>
      </c>
      <c r="C77">
        <v>4.49</v>
      </c>
      <c r="D77" s="20">
        <f t="shared" si="7"/>
        <v>3.040734723486116E-2</v>
      </c>
      <c r="E77" s="17">
        <f>IF(OR($A77="",$B77="",$C77=""),"",A77*'MPTO_working_3-way'!$I76)</f>
        <v>1.8227791656916859</v>
      </c>
      <c r="F77" s="21">
        <f>IF(OR($A77="",$B77="",$C77=""),"",B77*'MPTO_working_3-way'!$I76)</f>
        <v>4.2428531992371443</v>
      </c>
      <c r="G77" s="22">
        <f>IF(OR($A77="",$B77="",$C77=""),"",C77*'MPTO_working_3-way'!$I76)</f>
        <v>4.6238861321783444</v>
      </c>
      <c r="H77" s="17"/>
      <c r="I77" s="21"/>
      <c r="J77" s="22"/>
      <c r="K77" s="17"/>
      <c r="L77" s="21"/>
      <c r="M77" s="22"/>
      <c r="N77" s="23">
        <f t="shared" si="8"/>
        <v>54.861280994537388</v>
      </c>
      <c r="O77" s="24">
        <f t="shared" si="9"/>
        <v>23.56904547580854</v>
      </c>
      <c r="P77" s="24">
        <f t="shared" si="10"/>
        <v>21.626830147067079</v>
      </c>
      <c r="Q77" t="s">
        <v>96</v>
      </c>
      <c r="R77" t="s">
        <v>255</v>
      </c>
      <c r="S77" s="58" t="s">
        <v>316</v>
      </c>
      <c r="AD77" s="37"/>
      <c r="AE77" s="37"/>
      <c r="AH77" s="37"/>
      <c r="AI77" s="37"/>
      <c r="AJ77" t="s">
        <v>119</v>
      </c>
    </row>
    <row r="78" spans="1:36" s="36" customFormat="1" ht="15" x14ac:dyDescent="0.25">
      <c r="A78">
        <v>2.0499999999999998</v>
      </c>
      <c r="B78">
        <v>3.7</v>
      </c>
      <c r="C78">
        <v>3.7</v>
      </c>
      <c r="D78" s="20">
        <f t="shared" si="7"/>
        <v>2.8345418589321048E-2</v>
      </c>
      <c r="E78" s="17">
        <f>IF(OR($A78="",$B78="",$C78=""),"",A78*'MPTO_working_3-way'!$I77)</f>
        <v>2.1134908832277253</v>
      </c>
      <c r="F78" s="21">
        <f>IF(OR($A78="",$B78="",$C78=""),"",B78*'MPTO_working_3-way'!$I77)</f>
        <v>3.8145933014354068</v>
      </c>
      <c r="G78" s="22">
        <f>IF(OR($A78="",$B78="",$C78=""),"",C78*'MPTO_working_3-way'!$I77)</f>
        <v>3.8145933014354068</v>
      </c>
      <c r="H78" s="17"/>
      <c r="I78" s="21"/>
      <c r="J78" s="22"/>
      <c r="K78" s="17"/>
      <c r="L78" s="21"/>
      <c r="M78" s="22"/>
      <c r="N78" s="23">
        <f t="shared" si="8"/>
        <v>47.315084627798306</v>
      </c>
      <c r="O78" s="24">
        <f t="shared" si="9"/>
        <v>26.215114455942302</v>
      </c>
      <c r="P78" s="24">
        <f t="shared" si="10"/>
        <v>26.215114455942302</v>
      </c>
      <c r="Q78" t="s">
        <v>256</v>
      </c>
      <c r="R78" t="s">
        <v>257</v>
      </c>
      <c r="S78" s="58" t="s">
        <v>316</v>
      </c>
      <c r="AD78" s="37"/>
      <c r="AE78" s="37"/>
      <c r="AH78" s="37"/>
      <c r="AI78" s="37"/>
      <c r="AJ78" t="s">
        <v>119</v>
      </c>
    </row>
    <row r="79" spans="1:36" s="36" customFormat="1" ht="15" x14ac:dyDescent="0.25">
      <c r="A79">
        <v>2.21</v>
      </c>
      <c r="B79">
        <v>3.43</v>
      </c>
      <c r="C79">
        <v>3.39</v>
      </c>
      <c r="D79" s="20">
        <f t="shared" si="7"/>
        <v>3.9019128024641692E-2</v>
      </c>
      <c r="E79" s="17">
        <f>IF(OR($A79="",$B79="",$C79=""),"",A79*'MPTO_working_3-way'!$I78)</f>
        <v>2.2772002373890432</v>
      </c>
      <c r="F79" s="21">
        <f>IF(OR($A79="",$B79="",$C79=""),"",B79*'MPTO_working_3-way'!$I78)</f>
        <v>3.534297201015574</v>
      </c>
      <c r="G79" s="22">
        <f>IF(OR($A79="",$B79="",$C79=""),"",C79*'MPTO_working_3-way'!$I78)</f>
        <v>3.4930809071261795</v>
      </c>
      <c r="H79" s="17"/>
      <c r="I79" s="21"/>
      <c r="J79" s="22"/>
      <c r="K79" s="17"/>
      <c r="L79" s="21"/>
      <c r="M79" s="22"/>
      <c r="N79" s="23">
        <f t="shared" si="8"/>
        <v>43.913573500526439</v>
      </c>
      <c r="O79" s="24">
        <f t="shared" si="9"/>
        <v>28.294168348735692</v>
      </c>
      <c r="P79" s="24">
        <f t="shared" si="10"/>
        <v>28.628022842526086</v>
      </c>
      <c r="Q79" t="s">
        <v>258</v>
      </c>
      <c r="R79" t="s">
        <v>259</v>
      </c>
      <c r="S79" s="58" t="s">
        <v>316</v>
      </c>
      <c r="AD79" s="37"/>
      <c r="AE79" s="37"/>
      <c r="AH79" s="37"/>
      <c r="AI79" s="37"/>
      <c r="AJ79" t="s">
        <v>116</v>
      </c>
    </row>
    <row r="80" spans="1:36" s="36" customFormat="1" ht="15" x14ac:dyDescent="0.25">
      <c r="A80">
        <v>4.76</v>
      </c>
      <c r="B80">
        <v>3.61</v>
      </c>
      <c r="C80">
        <v>1.81</v>
      </c>
      <c r="D80" s="20">
        <f t="shared" si="7"/>
        <v>3.9578531708056808E-2</v>
      </c>
      <c r="E80" s="17">
        <f>IF(OR($A80="",$B80="",$C80=""),"",A80*'MPTO_working_3-way'!$I79)</f>
        <v>4.8949241924851679</v>
      </c>
      <c r="F80" s="21">
        <f>IF(OR($A80="",$B80="",$C80=""),"",B80*'MPTO_working_3-way'!$I79)</f>
        <v>3.7123269611074488</v>
      </c>
      <c r="G80" s="22">
        <f>IF(OR($A80="",$B80="",$C80=""),"",C80*'MPTO_working_3-way'!$I79)</f>
        <v>1.8613052076466712</v>
      </c>
      <c r="H80" s="17"/>
      <c r="I80" s="21"/>
      <c r="J80" s="22"/>
      <c r="K80" s="17"/>
      <c r="L80" s="21"/>
      <c r="M80" s="22"/>
      <c r="N80" s="23">
        <f t="shared" si="8"/>
        <v>20.429325576384404</v>
      </c>
      <c r="O80" s="24">
        <f t="shared" si="9"/>
        <v>26.937282477448683</v>
      </c>
      <c r="P80" s="24">
        <f t="shared" si="10"/>
        <v>53.725740189828585</v>
      </c>
      <c r="Q80" t="s">
        <v>260</v>
      </c>
      <c r="R80" t="s">
        <v>121</v>
      </c>
      <c r="S80" s="58" t="s">
        <v>316</v>
      </c>
      <c r="AD80" s="37"/>
      <c r="AE80" s="37"/>
      <c r="AH80" s="37"/>
      <c r="AI80" s="37"/>
      <c r="AJ80" t="s">
        <v>116</v>
      </c>
    </row>
    <row r="81" spans="1:36" s="36" customFormat="1" ht="15" x14ac:dyDescent="0.25">
      <c r="A81">
        <v>1.63</v>
      </c>
      <c r="B81">
        <v>4.2</v>
      </c>
      <c r="C81">
        <v>5.24</v>
      </c>
      <c r="D81" s="20">
        <f t="shared" si="7"/>
        <v>4.2431865267064106E-2</v>
      </c>
      <c r="E81" s="17">
        <f>IF(OR($A81="",$B81="",$C81=""),"",A81*'MPTO_working_3-way'!$I80)</f>
        <v>1.6936011786801659</v>
      </c>
      <c r="F81" s="21">
        <f>IF(OR($A81="",$B81="",$C81=""),"",B81*'MPTO_working_3-way'!$I80)</f>
        <v>4.3638803377034954</v>
      </c>
      <c r="G81" s="22">
        <f>IF(OR($A81="",$B81="",$C81=""),"",C81*'MPTO_working_3-way'!$I80)</f>
        <v>5.4444602308491223</v>
      </c>
      <c r="H81" s="17"/>
      <c r="I81" s="21"/>
      <c r="J81" s="22"/>
      <c r="K81" s="17"/>
      <c r="L81" s="21"/>
      <c r="M81" s="22"/>
      <c r="N81" s="23">
        <f t="shared" si="8"/>
        <v>59.045778462394928</v>
      </c>
      <c r="O81" s="24">
        <f t="shared" si="9"/>
        <v>22.915385450881839</v>
      </c>
      <c r="P81" s="24">
        <f t="shared" si="10"/>
        <v>18.367293682004529</v>
      </c>
      <c r="Q81" t="s">
        <v>125</v>
      </c>
      <c r="R81" t="s">
        <v>261</v>
      </c>
      <c r="S81" s="58" t="s">
        <v>316</v>
      </c>
      <c r="AD81" s="37"/>
      <c r="AE81" s="37"/>
      <c r="AH81" s="37"/>
      <c r="AI81" s="37"/>
      <c r="AJ81" t="s">
        <v>116</v>
      </c>
    </row>
    <row r="82" spans="1:36" s="36" customFormat="1" ht="15" x14ac:dyDescent="0.25">
      <c r="A82">
        <v>2.42</v>
      </c>
      <c r="B82">
        <v>3.06</v>
      </c>
      <c r="C82">
        <v>3.17</v>
      </c>
      <c r="D82" s="20">
        <f t="shared" si="7"/>
        <v>5.54779393659941E-2</v>
      </c>
      <c r="E82" s="17">
        <f>IF(OR($A82="",$B82="",$C82=""),"",A82*'MPTO_working_3-way'!$I81)</f>
        <v>2.5157800467334974</v>
      </c>
      <c r="F82" s="21">
        <f>IF(OR($A82="",$B82="",$C82=""),"",B82*'MPTO_working_3-way'!$I81)</f>
        <v>3.1811103070266538</v>
      </c>
      <c r="G82" s="22">
        <f>IF(OR($A82="",$B82="",$C82=""),"",C82*'MPTO_working_3-way'!$I81)</f>
        <v>3.2954639455145398</v>
      </c>
      <c r="H82" s="17"/>
      <c r="I82" s="21"/>
      <c r="J82" s="22"/>
      <c r="K82" s="17"/>
      <c r="L82" s="21"/>
      <c r="M82" s="22"/>
      <c r="N82" s="23">
        <f t="shared" si="8"/>
        <v>39.74910291932737</v>
      </c>
      <c r="O82" s="24">
        <f t="shared" si="9"/>
        <v>31.435565053847132</v>
      </c>
      <c r="P82" s="24">
        <f t="shared" si="10"/>
        <v>30.344741029896603</v>
      </c>
      <c r="Q82" t="s">
        <v>87</v>
      </c>
      <c r="R82" t="s">
        <v>101</v>
      </c>
      <c r="S82" s="58" t="s">
        <v>316</v>
      </c>
      <c r="AD82" s="37"/>
      <c r="AE82" s="37"/>
      <c r="AH82" s="37"/>
      <c r="AI82" s="37"/>
      <c r="AJ82" t="s">
        <v>117</v>
      </c>
    </row>
    <row r="83" spans="1:36" s="36" customFormat="1" ht="15" x14ac:dyDescent="0.25">
      <c r="A83">
        <v>3.09</v>
      </c>
      <c r="B83">
        <v>3.67</v>
      </c>
      <c r="C83">
        <v>2.23</v>
      </c>
      <c r="D83" s="20">
        <f t="shared" si="7"/>
        <v>4.4534652775495953E-2</v>
      </c>
      <c r="E83" s="17">
        <f>IF(OR($A83="",$B83="",$C83=""),"",A83*'MPTO_working_3-way'!$I82)</f>
        <v>3.221114463675228</v>
      </c>
      <c r="F83" s="21">
        <f>IF(OR($A83="",$B83="",$C83=""),"",B83*'MPTO_working_3-way'!$I82)</f>
        <v>3.825724945530125</v>
      </c>
      <c r="G83" s="22">
        <f>IF(OR($A83="",$B83="",$C83=""),"",C83*'MPTO_working_3-way'!$I82)</f>
        <v>2.3246230595455528</v>
      </c>
      <c r="H83" s="17"/>
      <c r="I83" s="21"/>
      <c r="J83" s="22"/>
      <c r="K83" s="17"/>
      <c r="L83" s="21"/>
      <c r="M83" s="22"/>
      <c r="N83" s="23">
        <f t="shared" si="8"/>
        <v>31.045155683757347</v>
      </c>
      <c r="O83" s="24">
        <f t="shared" si="9"/>
        <v>26.138836801855643</v>
      </c>
      <c r="P83" s="24">
        <f t="shared" si="10"/>
        <v>43.017726933995611</v>
      </c>
      <c r="Q83" t="s">
        <v>262</v>
      </c>
      <c r="R83" t="s">
        <v>263</v>
      </c>
      <c r="S83" s="58" t="s">
        <v>316</v>
      </c>
      <c r="AD83" s="37"/>
      <c r="AE83" s="37"/>
      <c r="AH83" s="37"/>
      <c r="AI83" s="37"/>
      <c r="AJ83" t="s">
        <v>323</v>
      </c>
    </row>
    <row r="84" spans="1:36" s="36" customFormat="1" ht="15" x14ac:dyDescent="0.25">
      <c r="A84">
        <v>2.29</v>
      </c>
      <c r="B84">
        <v>3.48</v>
      </c>
      <c r="C84">
        <v>3.12</v>
      </c>
      <c r="D84" s="20">
        <f t="shared" si="7"/>
        <v>4.4550365059324637E-2</v>
      </c>
      <c r="E84" s="17">
        <f>IF(OR($A84="",$B84="",$C84=""),"",A84*'MPTO_working_3-way'!$I83)</f>
        <v>2.4170444811481264</v>
      </c>
      <c r="F84" s="21">
        <f>IF(OR($A84="",$B84="",$C84=""),"",B84*'MPTO_working_3-way'!$I83)</f>
        <v>3.6730632289936596</v>
      </c>
      <c r="G84" s="22">
        <f>IF(OR($A84="",$B84="",$C84=""),"",C84*'MPTO_working_3-way'!$I83)</f>
        <v>3.2930911708219015</v>
      </c>
      <c r="H84" s="17"/>
      <c r="I84" s="21"/>
      <c r="J84" s="22"/>
      <c r="K84" s="17"/>
      <c r="L84" s="21"/>
      <c r="M84" s="22"/>
      <c r="N84" s="23">
        <f t="shared" si="8"/>
        <v>41.372842237681425</v>
      </c>
      <c r="O84" s="24">
        <f t="shared" si="9"/>
        <v>27.225232392037491</v>
      </c>
      <c r="P84" s="24">
        <f t="shared" si="10"/>
        <v>30.366605360349507</v>
      </c>
      <c r="Q84" t="s">
        <v>264</v>
      </c>
      <c r="R84" t="s">
        <v>265</v>
      </c>
      <c r="S84" s="58" t="s">
        <v>316</v>
      </c>
      <c r="AD84" s="37"/>
      <c r="AE84" s="37"/>
      <c r="AH84" s="37"/>
      <c r="AI84" s="37"/>
      <c r="AJ84" t="s">
        <v>323</v>
      </c>
    </row>
    <row r="85" spans="1:36" s="36" customFormat="1" ht="15" x14ac:dyDescent="0.25">
      <c r="A85">
        <v>3.72</v>
      </c>
      <c r="B85">
        <v>3.75</v>
      </c>
      <c r="C85">
        <v>1.96</v>
      </c>
      <c r="D85" s="20">
        <f t="shared" si="7"/>
        <v>4.5687952600395043E-2</v>
      </c>
      <c r="E85" s="17">
        <f>IF(OR($A85="",$B85="",$C85=""),"",A85*'MPTO_working_3-way'!$I84)</f>
        <v>3.885668908324845</v>
      </c>
      <c r="F85" s="21">
        <f>IF(OR($A85="",$B85="",$C85=""),"",B85*'MPTO_working_3-way'!$I84)</f>
        <v>3.9170049479081097</v>
      </c>
      <c r="G85" s="22">
        <f>IF(OR($A85="",$B85="",$C85=""),"",C85*'MPTO_working_3-way'!$I84)</f>
        <v>2.047287919439972</v>
      </c>
      <c r="H85" s="17"/>
      <c r="I85" s="21"/>
      <c r="J85" s="22"/>
      <c r="K85" s="17"/>
      <c r="L85" s="21"/>
      <c r="M85" s="22"/>
      <c r="N85" s="23">
        <f t="shared" si="8"/>
        <v>25.735594658040771</v>
      </c>
      <c r="O85" s="24">
        <f t="shared" si="9"/>
        <v>25.529709900776449</v>
      </c>
      <c r="P85" s="24">
        <f t="shared" si="10"/>
        <v>48.845108228526371</v>
      </c>
      <c r="Q85" t="s">
        <v>266</v>
      </c>
      <c r="R85" t="s">
        <v>267</v>
      </c>
      <c r="S85" s="58" t="s">
        <v>316</v>
      </c>
      <c r="AD85" s="37"/>
      <c r="AE85" s="37"/>
      <c r="AH85" s="37"/>
      <c r="AI85" s="37"/>
      <c r="AJ85" t="s">
        <v>323</v>
      </c>
    </row>
    <row r="86" spans="1:36" s="36" customFormat="1" ht="15" x14ac:dyDescent="0.25">
      <c r="A86">
        <v>1.29</v>
      </c>
      <c r="B86">
        <v>6.13</v>
      </c>
      <c r="C86">
        <v>9.82</v>
      </c>
      <c r="D86" s="20">
        <f t="shared" si="7"/>
        <v>4.0158929370627927E-2</v>
      </c>
      <c r="E86" s="17">
        <f>IF(OR($A86="",$B86="",$C86=""),"",A86*'MPTO_working_3-way'!$I85)</f>
        <v>1.3474699709265288</v>
      </c>
      <c r="F86" s="21">
        <f>IF(OR($A86="",$B86="",$C86=""),"",B86*'MPTO_working_3-way'!$I85)</f>
        <v>6.4030937378136601</v>
      </c>
      <c r="G86" s="22">
        <f>IF(OR($A86="",$B86="",$C86=""),"",C86*'MPTO_working_3-way'!$I85)</f>
        <v>10.257484584882569</v>
      </c>
      <c r="H86" s="17"/>
      <c r="I86" s="21"/>
      <c r="J86" s="22"/>
      <c r="K86" s="17"/>
      <c r="L86" s="21"/>
      <c r="M86" s="22"/>
      <c r="N86" s="23">
        <f t="shared" si="8"/>
        <v>74.213156625107843</v>
      </c>
      <c r="O86" s="24">
        <f t="shared" si="9"/>
        <v>15.617450578530038</v>
      </c>
      <c r="P86" s="24">
        <f t="shared" si="10"/>
        <v>9.7489788234612131</v>
      </c>
      <c r="Q86" t="s">
        <v>268</v>
      </c>
      <c r="R86" t="s">
        <v>269</v>
      </c>
      <c r="S86" s="58" t="s">
        <v>316</v>
      </c>
      <c r="AD86" s="37"/>
      <c r="AE86" s="37"/>
      <c r="AH86" s="37"/>
      <c r="AI86" s="37"/>
      <c r="AJ86" t="s">
        <v>325</v>
      </c>
    </row>
    <row r="87" spans="1:36" s="36" customFormat="1" ht="15" x14ac:dyDescent="0.25">
      <c r="A87">
        <v>4.7</v>
      </c>
      <c r="B87">
        <v>4.13</v>
      </c>
      <c r="C87">
        <v>1.74</v>
      </c>
      <c r="D87" s="20">
        <f t="shared" si="7"/>
        <v>2.9609351730296218E-2</v>
      </c>
      <c r="E87" s="17">
        <f>IF(OR($A87="",$B87="",$C87=""),"",A87*'MPTO_working_3-way'!$I86)</f>
        <v>4.9147333772218573</v>
      </c>
      <c r="F87" s="21">
        <f>IF(OR($A87="",$B87="",$C87=""),"",B87*'MPTO_working_3-way'!$I86)</f>
        <v>4.3186912442396315</v>
      </c>
      <c r="G87" s="22">
        <f>IF(OR($A87="",$B87="",$C87=""),"",C87*'MPTO_working_3-way'!$I86)</f>
        <v>1.8194970375246873</v>
      </c>
      <c r="H87" s="17"/>
      <c r="I87" s="21"/>
      <c r="J87" s="22"/>
      <c r="K87" s="17"/>
      <c r="L87" s="21"/>
      <c r="M87" s="22"/>
      <c r="N87" s="23">
        <f t="shared" si="8"/>
        <v>20.346983717055029</v>
      </c>
      <c r="O87" s="24">
        <f t="shared" si="9"/>
        <v>23.155163067835023</v>
      </c>
      <c r="P87" s="24">
        <f t="shared" si="10"/>
        <v>54.960243373654393</v>
      </c>
      <c r="Q87" t="s">
        <v>270</v>
      </c>
      <c r="R87" t="s">
        <v>271</v>
      </c>
      <c r="S87" s="58" t="s">
        <v>316</v>
      </c>
      <c r="AD87" s="37"/>
      <c r="AE87" s="37"/>
      <c r="AH87" s="37"/>
      <c r="AI87" s="37"/>
      <c r="AJ87" t="s">
        <v>325</v>
      </c>
    </row>
    <row r="88" spans="1:36" s="36" customFormat="1" ht="15" x14ac:dyDescent="0.25">
      <c r="A88">
        <v>1.21</v>
      </c>
      <c r="B88">
        <v>6.96</v>
      </c>
      <c r="C88">
        <v>15.36</v>
      </c>
      <c r="D88" s="20">
        <f t="shared" si="7"/>
        <v>3.5228608577942522E-2</v>
      </c>
      <c r="E88" s="17">
        <f>IF(OR($A88="",$B88="",$C88=""),"",A88*'MPTO_working_3-way'!$I87)</f>
        <v>1.2585923045384597</v>
      </c>
      <c r="F88" s="21">
        <f>IF(OR($A88="",$B88="",$C88=""),"",B88*'MPTO_working_3-way'!$I87)</f>
        <v>7.2395061484195704</v>
      </c>
      <c r="G88" s="22">
        <f>IF(OR($A88="",$B88="",$C88=""),"",C88*'MPTO_working_3-way'!$I87)</f>
        <v>15.976841155132844</v>
      </c>
      <c r="H88" s="17"/>
      <c r="I88" s="21"/>
      <c r="J88" s="22"/>
      <c r="K88" s="17"/>
      <c r="L88" s="21"/>
      <c r="M88" s="22"/>
      <c r="N88" s="23">
        <f t="shared" si="8"/>
        <v>79.453846682044627</v>
      </c>
      <c r="O88" s="24">
        <f t="shared" si="9"/>
        <v>13.813096908803734</v>
      </c>
      <c r="P88" s="24">
        <f t="shared" si="10"/>
        <v>6.2590595368016917</v>
      </c>
      <c r="Q88" t="s">
        <v>272</v>
      </c>
      <c r="R88" t="s">
        <v>273</v>
      </c>
      <c r="S88" s="58" t="s">
        <v>316</v>
      </c>
      <c r="AD88" s="37"/>
      <c r="AE88" s="37"/>
      <c r="AH88" s="37"/>
      <c r="AI88" s="37"/>
      <c r="AJ88" t="s">
        <v>325</v>
      </c>
    </row>
    <row r="89" spans="1:36" s="36" customFormat="1" ht="15" x14ac:dyDescent="0.25">
      <c r="A89">
        <v>2.97</v>
      </c>
      <c r="B89">
        <v>3.87</v>
      </c>
      <c r="C89">
        <v>2.2799999999999998</v>
      </c>
      <c r="D89" s="20">
        <f t="shared" si="7"/>
        <v>3.3694760744944263E-2</v>
      </c>
      <c r="E89" s="17">
        <f>IF(OR($A89="",$B89="",$C89=""),"",A89*'MPTO_working_3-way'!$I88)</f>
        <v>3.0579397746389798</v>
      </c>
      <c r="F89" s="21">
        <f>IF(OR($A89="",$B89="",$C89=""),"",B89*'MPTO_working_3-way'!$I88)</f>
        <v>3.9845881911962464</v>
      </c>
      <c r="G89" s="22">
        <f>IF(OR($A89="",$B89="",$C89=""),"",C89*'MPTO_working_3-way'!$I88)</f>
        <v>2.3475093219450751</v>
      </c>
      <c r="H89" s="17"/>
      <c r="I89" s="21"/>
      <c r="J89" s="22"/>
      <c r="K89" s="17"/>
      <c r="L89" s="21"/>
      <c r="M89" s="22"/>
      <c r="N89" s="23">
        <f t="shared" si="8"/>
        <v>32.701755878042427</v>
      </c>
      <c r="O89" s="24">
        <f t="shared" si="9"/>
        <v>25.096696371520931</v>
      </c>
      <c r="P89" s="24">
        <f t="shared" si="10"/>
        <v>42.598339893765804</v>
      </c>
      <c r="Q89" t="s">
        <v>274</v>
      </c>
      <c r="R89" t="s">
        <v>275</v>
      </c>
      <c r="S89" s="58" t="s">
        <v>316</v>
      </c>
      <c r="AD89" s="37"/>
      <c r="AE89" s="37"/>
      <c r="AH89" s="37"/>
      <c r="AI89" s="37"/>
      <c r="AJ89" t="s">
        <v>325</v>
      </c>
    </row>
    <row r="90" spans="1:36" s="36" customFormat="1" ht="15" x14ac:dyDescent="0.25">
      <c r="A90">
        <v>2.16</v>
      </c>
      <c r="B90">
        <v>3.68</v>
      </c>
      <c r="C90">
        <v>3.23</v>
      </c>
      <c r="D90" s="20">
        <f t="shared" si="7"/>
        <v>4.4299616617559767E-2</v>
      </c>
      <c r="E90" s="17">
        <f>IF(OR($A90="",$B90="",$C90=""),"",A90*'MPTO_working_3-way'!$I89)</f>
        <v>2.2360937945283559</v>
      </c>
      <c r="F90" s="21">
        <f>IF(OR($A90="",$B90="",$C90=""),"",B90*'MPTO_working_3-way'!$I89)</f>
        <v>3.8096412795668289</v>
      </c>
      <c r="G90" s="22">
        <f>IF(OR($A90="",$B90="",$C90=""),"",C90*'MPTO_working_3-way'!$I89)</f>
        <v>3.3437884057067544</v>
      </c>
      <c r="H90" s="17"/>
      <c r="I90" s="21"/>
      <c r="J90" s="22"/>
      <c r="K90" s="17"/>
      <c r="L90" s="21"/>
      <c r="M90" s="22"/>
      <c r="N90" s="23">
        <f t="shared" si="8"/>
        <v>44.720843215385933</v>
      </c>
      <c r="O90" s="24">
        <f t="shared" si="9"/>
        <v>26.24919058294391</v>
      </c>
      <c r="P90" s="24">
        <f t="shared" si="10"/>
        <v>29.906198558895852</v>
      </c>
      <c r="Q90" t="s">
        <v>276</v>
      </c>
      <c r="R90" t="s">
        <v>277</v>
      </c>
      <c r="S90" s="58" t="s">
        <v>316</v>
      </c>
      <c r="AD90" s="37"/>
      <c r="AE90" s="37"/>
      <c r="AH90" s="37"/>
      <c r="AI90" s="37"/>
      <c r="AJ90" t="s">
        <v>324</v>
      </c>
    </row>
    <row r="91" spans="1:36" s="36" customFormat="1" ht="15" x14ac:dyDescent="0.25">
      <c r="A91">
        <v>2.0099999999999998</v>
      </c>
      <c r="B91">
        <v>3.72</v>
      </c>
      <c r="C91">
        <v>3.59</v>
      </c>
      <c r="D91" s="20">
        <f t="shared" si="7"/>
        <v>4.4881174145446678E-2</v>
      </c>
      <c r="E91" s="17">
        <f>IF(OR($A91="",$B91="",$C91=""),"",A91*'MPTO_working_3-way'!$I90)</f>
        <v>2.0777264690973376</v>
      </c>
      <c r="F91" s="21">
        <f>IF(OR($A91="",$B91="",$C91=""),"",B91*'MPTO_working_3-way'!$I90)</f>
        <v>3.8453445099711927</v>
      </c>
      <c r="G91" s="22">
        <f>IF(OR($A91="",$B91="",$C91=""),"",C91*'MPTO_working_3-way'!$I90)</f>
        <v>3.7109641910743498</v>
      </c>
      <c r="H91" s="17"/>
      <c r="I91" s="21"/>
      <c r="J91" s="22"/>
      <c r="K91" s="17"/>
      <c r="L91" s="21"/>
      <c r="M91" s="22"/>
      <c r="N91" s="23">
        <f t="shared" si="8"/>
        <v>48.129530757455633</v>
      </c>
      <c r="O91" s="24">
        <f t="shared" si="9"/>
        <v>26.005472264109088</v>
      </c>
      <c r="P91" s="24">
        <f t="shared" si="10"/>
        <v>26.947174602363731</v>
      </c>
      <c r="Q91" t="s">
        <v>278</v>
      </c>
      <c r="R91" t="s">
        <v>279</v>
      </c>
      <c r="S91" s="58" t="s">
        <v>316</v>
      </c>
      <c r="AD91" s="37"/>
      <c r="AE91" s="37"/>
      <c r="AH91" s="37"/>
      <c r="AI91" s="37"/>
      <c r="AJ91" t="s">
        <v>324</v>
      </c>
    </row>
    <row r="92" spans="1:36" s="36" customFormat="1" ht="15" x14ac:dyDescent="0.25">
      <c r="A92">
        <v>3.31</v>
      </c>
      <c r="B92">
        <v>3.95</v>
      </c>
      <c r="C92">
        <v>2.04</v>
      </c>
      <c r="D92" s="20">
        <f t="shared" si="7"/>
        <v>4.5475439018775488E-2</v>
      </c>
      <c r="E92" s="17">
        <f>IF(OR($A92="",$B92="",$C92=""),"",A92*'MPTO_working_3-way'!$I91)</f>
        <v>3.4566317310041228</v>
      </c>
      <c r="F92" s="21">
        <f>IF(OR($A92="",$B92="",$C92=""),"",B92*'MPTO_working_3-way'!$I91)</f>
        <v>4.124983485639361</v>
      </c>
      <c r="G92" s="22">
        <f>IF(OR($A92="",$B92="",$C92=""),"",C92*'MPTO_working_3-way'!$I91)</f>
        <v>2.130371217899822</v>
      </c>
      <c r="H92" s="17"/>
      <c r="I92" s="21"/>
      <c r="J92" s="22"/>
      <c r="K92" s="17"/>
      <c r="L92" s="21"/>
      <c r="M92" s="22"/>
      <c r="N92" s="23">
        <f t="shared" si="8"/>
        <v>28.929897015945876</v>
      </c>
      <c r="O92" s="24">
        <f t="shared" si="9"/>
        <v>24.242521296906546</v>
      </c>
      <c r="P92" s="24">
        <f t="shared" si="10"/>
        <v>46.940176040578848</v>
      </c>
      <c r="Q92" t="s">
        <v>280</v>
      </c>
      <c r="R92" t="s">
        <v>281</v>
      </c>
      <c r="S92" s="58" t="s">
        <v>316</v>
      </c>
      <c r="AD92" s="37"/>
      <c r="AE92" s="37"/>
      <c r="AH92" s="37"/>
      <c r="AI92" s="37"/>
      <c r="AJ92" t="s">
        <v>324</v>
      </c>
    </row>
    <row r="93" spans="1:36" s="36" customFormat="1" ht="15" x14ac:dyDescent="0.25">
      <c r="A93">
        <v>2.46</v>
      </c>
      <c r="B93">
        <v>3.69</v>
      </c>
      <c r="C93">
        <v>2.86</v>
      </c>
      <c r="D93" s="20">
        <f t="shared" si="7"/>
        <v>2.7157124718100389E-2</v>
      </c>
      <c r="E93" s="17">
        <f>IF(OR($A93="",$B93="",$C93=""),"",A93*'MPTO_working_3-way'!$I92)</f>
        <v>2.5704076883977987</v>
      </c>
      <c r="F93" s="21">
        <f>IF(OR($A93="",$B93="",$C93=""),"",B93*'MPTO_working_3-way'!$I92)</f>
        <v>3.855611532596698</v>
      </c>
      <c r="G93" s="22">
        <f>IF(OR($A93="",$B93="",$C93=""),"",C93*'MPTO_working_3-way'!$I92)</f>
        <v>2.9883601580559773</v>
      </c>
      <c r="H93" s="17"/>
      <c r="I93" s="21"/>
      <c r="J93" s="22"/>
      <c r="K93" s="17"/>
      <c r="L93" s="21"/>
      <c r="M93" s="22"/>
      <c r="N93" s="23">
        <f t="shared" si="8"/>
        <v>38.904334301276769</v>
      </c>
      <c r="O93" s="24">
        <f t="shared" si="9"/>
        <v>25.936222867517845</v>
      </c>
      <c r="P93" s="24">
        <f t="shared" si="10"/>
        <v>33.46316866473456</v>
      </c>
      <c r="Q93" t="s">
        <v>81</v>
      </c>
      <c r="R93" t="s">
        <v>75</v>
      </c>
      <c r="S93" s="58" t="s">
        <v>316</v>
      </c>
      <c r="AD93" s="37"/>
      <c r="AE93" s="37"/>
      <c r="AH93" s="37"/>
      <c r="AI93" s="37"/>
      <c r="AJ93" t="s">
        <v>80</v>
      </c>
    </row>
    <row r="94" spans="1:36" s="36" customFormat="1" ht="15" x14ac:dyDescent="0.25">
      <c r="A94">
        <v>1.81</v>
      </c>
      <c r="B94">
        <v>4.0599999999999996</v>
      </c>
      <c r="C94">
        <v>4.33</v>
      </c>
      <c r="D94" s="20">
        <f t="shared" si="7"/>
        <v>2.9738488781605898E-2</v>
      </c>
      <c r="E94" s="17">
        <f>IF(OR($A94="",$B94="",$C94=""),"",A94*'MPTO_working_3-way'!$I93)</f>
        <v>1.8923105446239836</v>
      </c>
      <c r="F94" s="21">
        <f>IF(OR($A94="",$B94="",$C94=""),"",B94*'MPTO_working_3-way'!$I93)</f>
        <v>4.2446302824162281</v>
      </c>
      <c r="G94" s="22">
        <f>IF(OR($A94="",$B94="",$C94=""),"",C94*'MPTO_working_3-way'!$I93)</f>
        <v>4.5269086509512979</v>
      </c>
      <c r="H94" s="17"/>
      <c r="I94" s="21"/>
      <c r="J94" s="22"/>
      <c r="K94" s="17"/>
      <c r="L94" s="21"/>
      <c r="M94" s="22"/>
      <c r="N94" s="23">
        <f t="shared" si="8"/>
        <v>52.84544880019719</v>
      </c>
      <c r="O94" s="24">
        <f t="shared" si="9"/>
        <v>23.559177913388407</v>
      </c>
      <c r="P94" s="24">
        <f t="shared" si="10"/>
        <v>22.090129867980814</v>
      </c>
      <c r="Q94" t="s">
        <v>282</v>
      </c>
      <c r="R94" t="s">
        <v>283</v>
      </c>
      <c r="S94" s="58" t="s">
        <v>316</v>
      </c>
      <c r="AD94" s="37"/>
      <c r="AE94" s="37"/>
      <c r="AH94" s="37"/>
      <c r="AI94" s="37"/>
      <c r="AJ94" t="s">
        <v>80</v>
      </c>
    </row>
    <row r="95" spans="1:36" s="36" customFormat="1" ht="15" x14ac:dyDescent="0.25">
      <c r="A95">
        <v>1.86</v>
      </c>
      <c r="B95">
        <v>4</v>
      </c>
      <c r="C95">
        <v>4.13</v>
      </c>
      <c r="D95" s="20">
        <f t="shared" si="7"/>
        <v>2.9765159207477465E-2</v>
      </c>
      <c r="E95" s="17">
        <f>IF(OR($A95="",$B95="",$C95=""),"",A95*'MPTO_working_3-way'!$I94)</f>
        <v>1.9105122519756668</v>
      </c>
      <c r="F95" s="21">
        <f>IF(OR($A95="",$B95="",$C95=""),"",B95*'MPTO_working_3-way'!$I94)</f>
        <v>4.1086284988724016</v>
      </c>
      <c r="G95" s="22">
        <f>IF(OR($A95="",$B95="",$C95=""),"",C95*'MPTO_working_3-way'!$I94)</f>
        <v>4.2421589250857545</v>
      </c>
      <c r="H95" s="17"/>
      <c r="I95" s="21"/>
      <c r="J95" s="22"/>
      <c r="K95" s="17"/>
      <c r="L95" s="21"/>
      <c r="M95" s="22"/>
      <c r="N95" s="23">
        <f t="shared" si="8"/>
        <v>52.341983097250321</v>
      </c>
      <c r="O95" s="24">
        <f t="shared" si="9"/>
        <v>24.339022140221399</v>
      </c>
      <c r="P95" s="24">
        <f t="shared" si="10"/>
        <v>23.572902799245909</v>
      </c>
      <c r="Q95" t="s">
        <v>114</v>
      </c>
      <c r="R95" t="s">
        <v>104</v>
      </c>
      <c r="S95" s="58" t="s">
        <v>316</v>
      </c>
      <c r="AD95" s="37"/>
      <c r="AE95" s="37"/>
      <c r="AH95" s="37"/>
      <c r="AI95" s="37"/>
      <c r="AJ95" t="s">
        <v>80</v>
      </c>
    </row>
    <row r="96" spans="1:36" s="36" customFormat="1" ht="15" x14ac:dyDescent="0.25">
      <c r="A96">
        <v>2.13</v>
      </c>
      <c r="B96">
        <v>4.2699999999999996</v>
      </c>
      <c r="C96">
        <v>3.09</v>
      </c>
      <c r="D96" s="20">
        <f t="shared" si="7"/>
        <v>2.7300201015099113E-2</v>
      </c>
      <c r="E96" s="17">
        <f>IF(OR($A96="",$B96="",$C96=""),"",A96*'MPTO_working_3-way'!$I95)</f>
        <v>2.1933429811048204</v>
      </c>
      <c r="F96" s="21">
        <f>IF(OR($A96="",$B96="",$C96=""),"",B96*'MPTO_working_3-way'!$I95)</f>
        <v>4.3969833470974571</v>
      </c>
      <c r="G96" s="22">
        <f>IF(OR($A96="",$B96="",$C96=""),"",C96*'MPTO_working_3-way'!$I95)</f>
        <v>3.181891930335162</v>
      </c>
      <c r="H96" s="17"/>
      <c r="I96" s="21"/>
      <c r="J96" s="22"/>
      <c r="K96" s="17"/>
      <c r="L96" s="21"/>
      <c r="M96" s="22"/>
      <c r="N96" s="23">
        <f t="shared" si="8"/>
        <v>45.592504620334608</v>
      </c>
      <c r="O96" s="24">
        <f t="shared" si="9"/>
        <v>22.742865302415151</v>
      </c>
      <c r="P96" s="24">
        <f t="shared" si="10"/>
        <v>31.427842990716087</v>
      </c>
      <c r="Q96" t="s">
        <v>113</v>
      </c>
      <c r="R96" t="s">
        <v>79</v>
      </c>
      <c r="S96" s="58" t="s">
        <v>316</v>
      </c>
      <c r="AD96" s="37"/>
      <c r="AE96" s="37"/>
      <c r="AH96" s="37"/>
      <c r="AI96" s="37"/>
      <c r="AJ96" t="s">
        <v>80</v>
      </c>
    </row>
    <row r="97" spans="1:36" s="36" customFormat="1" ht="15" x14ac:dyDescent="0.25">
      <c r="A97">
        <v>1.25</v>
      </c>
      <c r="B97">
        <v>5.95</v>
      </c>
      <c r="C97">
        <v>11.12</v>
      </c>
      <c r="D97" s="20">
        <f t="shared" si="7"/>
        <v>5.7995284444713135E-2</v>
      </c>
      <c r="E97" s="17">
        <f>IF(OR($A97="",$B97="",$C97=""),"",A97*'MPTO_working_3-way'!$I96)</f>
        <v>1.2872064490093469</v>
      </c>
      <c r="F97" s="21">
        <f>IF(OR($A97="",$B97="",$C97=""),"",B97*'MPTO_working_3-way'!$I96)</f>
        <v>6.1271026972844913</v>
      </c>
      <c r="G97" s="22">
        <f>IF(OR($A97="",$B97="",$C97=""),"",C97*'MPTO_working_3-way'!$I96)</f>
        <v>11.450988570387148</v>
      </c>
      <c r="H97" s="17"/>
      <c r="I97" s="21"/>
      <c r="J97" s="22"/>
      <c r="K97" s="17"/>
      <c r="L97" s="21"/>
      <c r="M97" s="22"/>
      <c r="N97" s="23">
        <f t="shared" si="8"/>
        <v>77.687615748787991</v>
      </c>
      <c r="O97" s="24">
        <f t="shared" si="9"/>
        <v>16.320927678316803</v>
      </c>
      <c r="P97" s="24">
        <f t="shared" si="10"/>
        <v>8.7328704753583626</v>
      </c>
      <c r="Q97" t="s">
        <v>284</v>
      </c>
      <c r="R97" t="s">
        <v>285</v>
      </c>
      <c r="S97" s="58" t="s">
        <v>317</v>
      </c>
      <c r="AD97" s="37"/>
      <c r="AE97" s="37"/>
      <c r="AH97" s="37"/>
      <c r="AI97" s="37"/>
      <c r="AJ97" t="s">
        <v>68</v>
      </c>
    </row>
    <row r="98" spans="1:36" s="36" customFormat="1" ht="15" x14ac:dyDescent="0.25">
      <c r="A98">
        <v>2.48</v>
      </c>
      <c r="B98">
        <v>3.23</v>
      </c>
      <c r="C98">
        <v>3.02</v>
      </c>
      <c r="D98" s="20">
        <f t="shared" si="7"/>
        <v>4.3949157485996704E-2</v>
      </c>
      <c r="E98" s="17">
        <f>IF(OR($A98="",$B98="",$C98=""),"",A98*'MPTO_working_3-way'!$I97)</f>
        <v>2.547704498517446</v>
      </c>
      <c r="F98" s="21">
        <f>IF(OR($A98="",$B98="",$C98=""),"",B98*'MPTO_working_3-way'!$I97)</f>
        <v>3.3181796492787701</v>
      </c>
      <c r="G98" s="22">
        <f>IF(OR($A98="",$B98="",$C98=""),"",C98*'MPTO_working_3-way'!$I97)</f>
        <v>3.1024466070655992</v>
      </c>
      <c r="H98" s="17"/>
      <c r="I98" s="21"/>
      <c r="J98" s="22"/>
      <c r="K98" s="17"/>
      <c r="L98" s="21"/>
      <c r="M98" s="22"/>
      <c r="N98" s="23">
        <f t="shared" si="8"/>
        <v>39.251019911528893</v>
      </c>
      <c r="O98" s="24">
        <f t="shared" si="9"/>
        <v>30.137006000183174</v>
      </c>
      <c r="P98" s="24">
        <f t="shared" si="10"/>
        <v>32.232625622712469</v>
      </c>
      <c r="Q98" t="s">
        <v>286</v>
      </c>
      <c r="R98" t="s">
        <v>287</v>
      </c>
      <c r="S98" s="58" t="s">
        <v>317</v>
      </c>
      <c r="AD98" s="37"/>
      <c r="AE98" s="37"/>
      <c r="AH98" s="37"/>
      <c r="AI98" s="37"/>
      <c r="AJ98" t="s">
        <v>68</v>
      </c>
    </row>
    <row r="99" spans="1:36" s="36" customFormat="1" ht="15" x14ac:dyDescent="0.25">
      <c r="A99">
        <v>1.68</v>
      </c>
      <c r="B99">
        <v>3.87</v>
      </c>
      <c r="C99">
        <v>5.0999999999999996</v>
      </c>
      <c r="D99" s="20">
        <f t="shared" si="7"/>
        <v>4.9714459427181668E-2</v>
      </c>
      <c r="E99" s="17">
        <f>IF(OR($A99="",$B99="",$C99=""),"",A99*'MPTO_working_3-way'!$I98)</f>
        <v>1.777432077867118</v>
      </c>
      <c r="F99" s="21">
        <f>IF(OR($A99="",$B99="",$C99=""),"",B99*'MPTO_working_3-way'!$I98)</f>
        <v>4.0944417508010398</v>
      </c>
      <c r="G99" s="22">
        <f>IF(OR($A99="",$B99="",$C99=""),"",C99*'MPTO_working_3-way'!$I98)</f>
        <v>5.3957759506680363</v>
      </c>
      <c r="H99" s="17"/>
      <c r="I99" s="21"/>
      <c r="J99" s="22"/>
      <c r="K99" s="17"/>
      <c r="L99" s="21"/>
      <c r="M99" s="22"/>
      <c r="N99" s="23">
        <f t="shared" si="8"/>
        <v>56.260940288642672</v>
      </c>
      <c r="O99" s="24">
        <f t="shared" si="9"/>
        <v>24.423353923751858</v>
      </c>
      <c r="P99" s="24">
        <f t="shared" si="10"/>
        <v>18.533015624494059</v>
      </c>
      <c r="Q99" t="s">
        <v>288</v>
      </c>
      <c r="R99" t="s">
        <v>289</v>
      </c>
      <c r="S99" s="58" t="s">
        <v>317</v>
      </c>
      <c r="AD99" s="37"/>
      <c r="AE99" s="37"/>
      <c r="AH99" s="37"/>
      <c r="AI99" s="37"/>
      <c r="AJ99" t="s">
        <v>68</v>
      </c>
    </row>
    <row r="100" spans="1:36" s="36" customFormat="1" ht="15" x14ac:dyDescent="0.25">
      <c r="A100">
        <v>2.44</v>
      </c>
      <c r="B100">
        <v>3.53</v>
      </c>
      <c r="C100">
        <v>2.89</v>
      </c>
      <c r="D100" s="20">
        <f t="shared" si="7"/>
        <v>3.9142945799615081E-2</v>
      </c>
      <c r="E100" s="17">
        <f>IF(OR($A100="",$B100="",$C100=""),"",A100*'MPTO_working_3-way'!$I99)</f>
        <v>2.5472359442658319</v>
      </c>
      <c r="F100" s="21">
        <f>IF(OR($A100="",$B100="",$C100=""),"",B100*'MPTO_working_3-way'!$I99)</f>
        <v>3.6851405259255681</v>
      </c>
      <c r="G100" s="22">
        <f>IF(OR($A100="",$B100="",$C100=""),"",C100*'MPTO_working_3-way'!$I99)</f>
        <v>3.0170130651345306</v>
      </c>
      <c r="H100" s="17"/>
      <c r="I100" s="21"/>
      <c r="J100" s="22"/>
      <c r="K100" s="17"/>
      <c r="L100" s="21"/>
      <c r="M100" s="22"/>
      <c r="N100" s="23">
        <f t="shared" si="8"/>
        <v>39.258239985625728</v>
      </c>
      <c r="O100" s="24">
        <f t="shared" si="9"/>
        <v>27.136007242188892</v>
      </c>
      <c r="P100" s="24">
        <f t="shared" si="10"/>
        <v>33.145365247379509</v>
      </c>
      <c r="Q100" t="s">
        <v>290</v>
      </c>
      <c r="R100" t="s">
        <v>291</v>
      </c>
      <c r="S100" s="58" t="s">
        <v>317</v>
      </c>
      <c r="AD100" s="37"/>
      <c r="AE100" s="37"/>
      <c r="AH100" s="37"/>
      <c r="AI100" s="37"/>
      <c r="AJ100" t="s">
        <v>319</v>
      </c>
    </row>
    <row r="101" spans="1:36" s="36" customFormat="1" ht="15" x14ac:dyDescent="0.25">
      <c r="A101">
        <v>1.17</v>
      </c>
      <c r="B101">
        <v>7.82</v>
      </c>
      <c r="C101">
        <v>17.8</v>
      </c>
      <c r="D101" s="20">
        <f t="shared" si="7"/>
        <v>3.8757867833415949E-2</v>
      </c>
      <c r="E101" s="17">
        <f>IF(OR($A101="",$B101="",$C101=""),"",A101*'MPTO_working_3-way'!$I100)</f>
        <v>1.2281659175298025</v>
      </c>
      <c r="F101" s="21">
        <f>IF(OR($A101="",$B101="",$C101=""),"",B101*'MPTO_working_3-way'!$I100)</f>
        <v>8.2087670727205602</v>
      </c>
      <c r="G101" s="22">
        <f>IF(OR($A101="",$B101="",$C101=""),"",C101*'MPTO_working_3-way'!$I100)</f>
        <v>18.684917377803835</v>
      </c>
      <c r="H101" s="17"/>
      <c r="I101" s="21"/>
      <c r="J101" s="22"/>
      <c r="K101" s="17"/>
      <c r="L101" s="21"/>
      <c r="M101" s="22"/>
      <c r="N101" s="23">
        <f t="shared" si="8"/>
        <v>81.422223636631259</v>
      </c>
      <c r="O101" s="24">
        <f t="shared" si="9"/>
        <v>12.182097398319511</v>
      </c>
      <c r="P101" s="24">
        <f t="shared" si="10"/>
        <v>5.3519102053291325</v>
      </c>
      <c r="Q101" t="s">
        <v>292</v>
      </c>
      <c r="R101" t="s">
        <v>293</v>
      </c>
      <c r="S101" s="58" t="s">
        <v>317</v>
      </c>
      <c r="AD101" s="37"/>
      <c r="AE101" s="37"/>
      <c r="AH101" s="37"/>
      <c r="AI101" s="37"/>
      <c r="AJ101" t="s">
        <v>118</v>
      </c>
    </row>
    <row r="102" spans="1:36" s="36" customFormat="1" ht="15" x14ac:dyDescent="0.25">
      <c r="A102">
        <v>1.72</v>
      </c>
      <c r="B102">
        <v>3.64</v>
      </c>
      <c r="C102">
        <v>5.36</v>
      </c>
      <c r="D102" s="20">
        <f t="shared" si="7"/>
        <v>4.2687787741588545E-2</v>
      </c>
      <c r="E102" s="17">
        <f>IF(OR($A102="",$B102="",$C102=""),"",A102*'MPTO_working_3-way'!$I101)</f>
        <v>1.787325866775338</v>
      </c>
      <c r="F102" s="21">
        <f>IF(OR($A102="",$B102="",$C102=""),"",B102*'MPTO_working_3-way'!$I101)</f>
        <v>3.7824803227105992</v>
      </c>
      <c r="G102" s="22">
        <f>IF(OR($A102="",$B102="",$C102=""),"",C102*'MPTO_working_3-way'!$I101)</f>
        <v>5.569806189485937</v>
      </c>
      <c r="H102" s="17"/>
      <c r="I102" s="21"/>
      <c r="J102" s="22"/>
      <c r="K102" s="17"/>
      <c r="L102" s="21"/>
      <c r="M102" s="22"/>
      <c r="N102" s="23">
        <f t="shared" si="8"/>
        <v>55.949506387673019</v>
      </c>
      <c r="O102" s="24">
        <f t="shared" si="9"/>
        <v>26.437678842526815</v>
      </c>
      <c r="P102" s="24">
        <f t="shared" si="10"/>
        <v>17.953946079626419</v>
      </c>
      <c r="Q102" t="s">
        <v>294</v>
      </c>
      <c r="R102" t="s">
        <v>295</v>
      </c>
      <c r="S102" s="58" t="s">
        <v>317</v>
      </c>
      <c r="AD102" s="37"/>
      <c r="AE102" s="37"/>
      <c r="AH102" s="37"/>
      <c r="AI102" s="37"/>
      <c r="AJ102" t="s">
        <v>116</v>
      </c>
    </row>
    <row r="103" spans="1:36" s="36" customFormat="1" ht="15" x14ac:dyDescent="0.25">
      <c r="A103">
        <v>2.08</v>
      </c>
      <c r="B103">
        <v>3.47</v>
      </c>
      <c r="C103">
        <v>3.7</v>
      </c>
      <c r="D103" s="20">
        <f t="shared" si="7"/>
        <v>3.9223939079846781E-2</v>
      </c>
      <c r="E103" s="17">
        <f>IF(OR($A103="",$B103="",$C103=""),"",A103*'MPTO_working_3-way'!$I102)</f>
        <v>2.1606163650935053</v>
      </c>
      <c r="F103" s="21">
        <f>IF(OR($A103="",$B103="",$C103=""),"",B103*'MPTO_working_3-way'!$I102)</f>
        <v>3.6044898013819537</v>
      </c>
      <c r="G103" s="22">
        <f>IF(OR($A103="",$B103="",$C103=""),"",C103*'MPTO_working_3-way'!$I102)</f>
        <v>3.8434041109836392</v>
      </c>
      <c r="H103" s="17"/>
      <c r="I103" s="21"/>
      <c r="J103" s="22"/>
      <c r="K103" s="17"/>
      <c r="L103" s="21"/>
      <c r="M103" s="22"/>
      <c r="N103" s="23">
        <f t="shared" si="8"/>
        <v>46.28308922193704</v>
      </c>
      <c r="O103" s="24">
        <f t="shared" si="9"/>
        <v>27.743177401045831</v>
      </c>
      <c r="P103" s="24">
        <f t="shared" si="10"/>
        <v>26.018601508548389</v>
      </c>
      <c r="Q103" t="s">
        <v>296</v>
      </c>
      <c r="R103" t="s">
        <v>297</v>
      </c>
      <c r="S103" s="58" t="s">
        <v>317</v>
      </c>
      <c r="AD103" s="37"/>
      <c r="AE103" s="37"/>
      <c r="AH103" s="37"/>
      <c r="AI103" s="37"/>
      <c r="AJ103" t="s">
        <v>116</v>
      </c>
    </row>
    <row r="104" spans="1:36" s="36" customFormat="1" ht="15" x14ac:dyDescent="0.25">
      <c r="A104">
        <v>2.1800000000000002</v>
      </c>
      <c r="B104">
        <v>3.07</v>
      </c>
      <c r="C104">
        <v>3.67</v>
      </c>
      <c r="D104" s="20">
        <f t="shared" si="7"/>
        <v>5.6928059385774166E-2</v>
      </c>
      <c r="E104" s="17">
        <f>IF(OR($A104="",$B104="",$C104=""),"",A104*'MPTO_working_3-way'!$I103)</f>
        <v>2.2730593772766632</v>
      </c>
      <c r="F104" s="21">
        <f>IF(OR($A104="",$B104="",$C104=""),"",B104*'MPTO_working_3-way'!$I103)</f>
        <v>3.2010515083666768</v>
      </c>
      <c r="G104" s="22">
        <f>IF(OR($A104="",$B104="",$C104=""),"",C104*'MPTO_working_3-way'!$I103)</f>
        <v>3.8266641810116298</v>
      </c>
      <c r="H104" s="17"/>
      <c r="I104" s="21"/>
      <c r="J104" s="22"/>
      <c r="K104" s="17"/>
      <c r="L104" s="21"/>
      <c r="M104" s="22"/>
      <c r="N104" s="23">
        <f t="shared" si="8"/>
        <v>43.993571395310099</v>
      </c>
      <c r="O104" s="24">
        <f t="shared" si="9"/>
        <v>31.239734736734864</v>
      </c>
      <c r="P104" s="24">
        <f t="shared" si="10"/>
        <v>26.132421155797285</v>
      </c>
      <c r="Q104" t="s">
        <v>85</v>
      </c>
      <c r="R104" t="s">
        <v>98</v>
      </c>
      <c r="S104" s="58" t="s">
        <v>317</v>
      </c>
      <c r="AD104" s="37"/>
      <c r="AE104" s="37"/>
      <c r="AH104" s="37"/>
      <c r="AI104" s="37"/>
      <c r="AJ104" t="s">
        <v>117</v>
      </c>
    </row>
    <row r="105" spans="1:36" s="36" customFormat="1" ht="15" x14ac:dyDescent="0.25">
      <c r="A105">
        <v>2.19</v>
      </c>
      <c r="B105">
        <v>3.25</v>
      </c>
      <c r="C105">
        <v>3.44</v>
      </c>
      <c r="D105" s="20">
        <f t="shared" si="7"/>
        <v>5.5010986677122453E-2</v>
      </c>
      <c r="E105" s="17">
        <f>IF(OR($A105="",$B105="",$C105=""),"",A105*'MPTO_working_3-way'!$I104)</f>
        <v>2.2759004265848644</v>
      </c>
      <c r="F105" s="21">
        <f>IF(OR($A105="",$B105="",$C105=""),"",B105*'MPTO_working_3-way'!$I104)</f>
        <v>3.3774778020095022</v>
      </c>
      <c r="G105" s="22">
        <f>IF(OR($A105="",$B105="",$C105=""),"",C105*'MPTO_working_3-way'!$I104)</f>
        <v>3.574930350434673</v>
      </c>
      <c r="H105" s="17"/>
      <c r="I105" s="21"/>
      <c r="J105" s="22"/>
      <c r="K105" s="17"/>
      <c r="L105" s="21"/>
      <c r="M105" s="22"/>
      <c r="N105" s="23">
        <f t="shared" si="8"/>
        <v>43.938653392695421</v>
      </c>
      <c r="O105" s="24">
        <f t="shared" si="9"/>
        <v>29.607892593847062</v>
      </c>
      <c r="P105" s="24">
        <f t="shared" si="10"/>
        <v>27.972572944768302</v>
      </c>
      <c r="Q105" t="s">
        <v>100</v>
      </c>
      <c r="R105" t="s">
        <v>111</v>
      </c>
      <c r="S105" s="58" t="s">
        <v>317</v>
      </c>
      <c r="AD105" s="37"/>
      <c r="AE105" s="37"/>
      <c r="AH105" s="37"/>
      <c r="AI105" s="37"/>
      <c r="AJ105" t="s">
        <v>117</v>
      </c>
    </row>
    <row r="106" spans="1:36" s="36" customFormat="1" ht="15" x14ac:dyDescent="0.25">
      <c r="A106">
        <v>3.86</v>
      </c>
      <c r="B106">
        <v>3.58</v>
      </c>
      <c r="C106">
        <v>2.06</v>
      </c>
      <c r="D106" s="20">
        <f t="shared" si="7"/>
        <v>2.3833859655384426E-2</v>
      </c>
      <c r="E106" s="17">
        <f>IF(OR($A106="",$B106="",$C106=""),"",A106*'MPTO_working_3-way'!$I105)</f>
        <v>4.0797423092290881</v>
      </c>
      <c r="F106" s="21">
        <f>IF(OR($A106="",$B106="",$C106=""),"",B106*'MPTO_working_3-way'!$I105)</f>
        <v>3.7838024526010714</v>
      </c>
      <c r="G106" s="22">
        <f>IF(OR($A106="",$B106="",$C106=""),"",C106*'MPTO_working_3-way'!$I105)</f>
        <v>2.1772718023346949</v>
      </c>
      <c r="H106" s="17"/>
      <c r="I106" s="21"/>
      <c r="J106" s="22"/>
      <c r="K106" s="17"/>
      <c r="L106" s="21"/>
      <c r="M106" s="22"/>
      <c r="N106" s="23">
        <f t="shared" si="8"/>
        <v>24.511352046373755</v>
      </c>
      <c r="O106" s="24">
        <f t="shared" si="9"/>
        <v>26.428441033240979</v>
      </c>
      <c r="P106" s="24">
        <f t="shared" si="10"/>
        <v>45.929038300486738</v>
      </c>
      <c r="Q106" t="s">
        <v>298</v>
      </c>
      <c r="R106" t="s">
        <v>299</v>
      </c>
      <c r="S106" s="58" t="s">
        <v>317</v>
      </c>
      <c r="AD106" s="37"/>
      <c r="AE106" s="37"/>
      <c r="AH106" s="37"/>
      <c r="AI106" s="37"/>
      <c r="AJ106" t="s">
        <v>323</v>
      </c>
    </row>
    <row r="107" spans="1:36" s="36" customFormat="1" ht="15" x14ac:dyDescent="0.25">
      <c r="A107">
        <v>1.58</v>
      </c>
      <c r="B107">
        <v>4.0999999999999996</v>
      </c>
      <c r="C107">
        <v>6.23</v>
      </c>
      <c r="D107" s="20">
        <f t="shared" si="7"/>
        <v>3.7327475089164563E-2</v>
      </c>
      <c r="E107" s="17">
        <f>IF(OR($A107="",$B107="",$C107=""),"",A107*'MPTO_working_3-way'!$I106)</f>
        <v>1.6669173589498536</v>
      </c>
      <c r="F107" s="21">
        <f>IF(OR($A107="",$B107="",$C107=""),"",B107*'MPTO_working_3-way'!$I106)</f>
        <v>4.3255450453762014</v>
      </c>
      <c r="G107" s="22">
        <f>IF(OR($A107="",$B107="",$C107=""),"",C107*'MPTO_working_3-way'!$I106)</f>
        <v>6.572718446998473</v>
      </c>
      <c r="H107" s="17"/>
      <c r="I107" s="21"/>
      <c r="J107" s="22"/>
      <c r="K107" s="17"/>
      <c r="L107" s="21"/>
      <c r="M107" s="22"/>
      <c r="N107" s="23">
        <f t="shared" si="8"/>
        <v>59.990976435088129</v>
      </c>
      <c r="O107" s="24">
        <f t="shared" si="9"/>
        <v>23.118473845716892</v>
      </c>
      <c r="P107" s="24">
        <f t="shared" si="10"/>
        <v>15.214404938593779</v>
      </c>
      <c r="Q107" t="s">
        <v>300</v>
      </c>
      <c r="R107" t="s">
        <v>301</v>
      </c>
      <c r="S107" s="58" t="s">
        <v>317</v>
      </c>
      <c r="AD107" s="37"/>
      <c r="AE107" s="37"/>
      <c r="AH107" s="37"/>
      <c r="AI107" s="37"/>
      <c r="AJ107" t="s">
        <v>325</v>
      </c>
    </row>
    <row r="108" spans="1:36" s="36" customFormat="1" ht="15" x14ac:dyDescent="0.25">
      <c r="A108">
        <v>2.61</v>
      </c>
      <c r="B108">
        <v>3.18</v>
      </c>
      <c r="C108">
        <v>2.99</v>
      </c>
      <c r="D108" s="20">
        <f t="shared" si="7"/>
        <v>3.2055331792255837E-2</v>
      </c>
      <c r="E108" s="17">
        <f>IF(OR($A108="",$B108="",$C108=""),"",A108*'MPTO_working_3-way'!$I107)</f>
        <v>2.6722063737005533</v>
      </c>
      <c r="F108" s="21">
        <f>IF(OR($A108="",$B108="",$C108=""),"",B108*'MPTO_working_3-way'!$I107)</f>
        <v>3.2557916737041226</v>
      </c>
      <c r="G108" s="22">
        <f>IF(OR($A108="",$B108="",$C108=""),"",C108*'MPTO_working_3-way'!$I107)</f>
        <v>3.0612632403695996</v>
      </c>
      <c r="H108" s="17"/>
      <c r="I108" s="21"/>
      <c r="J108" s="22"/>
      <c r="K108" s="17"/>
      <c r="L108" s="21"/>
      <c r="M108" s="22"/>
      <c r="N108" s="23">
        <f t="shared" si="8"/>
        <v>37.422259367459311</v>
      </c>
      <c r="O108" s="24">
        <f t="shared" si="9"/>
        <v>30.714495895933581</v>
      </c>
      <c r="P108" s="24">
        <f t="shared" si="10"/>
        <v>32.666253160223675</v>
      </c>
      <c r="Q108" t="s">
        <v>302</v>
      </c>
      <c r="R108" t="s">
        <v>303</v>
      </c>
      <c r="S108" s="58" t="s">
        <v>317</v>
      </c>
      <c r="AD108" s="37"/>
      <c r="AE108" s="37"/>
      <c r="AH108" s="37"/>
      <c r="AI108" s="37"/>
      <c r="AJ108" t="s">
        <v>325</v>
      </c>
    </row>
    <row r="109" spans="1:36" s="36" customFormat="1" ht="15" x14ac:dyDescent="0.25">
      <c r="A109">
        <v>1.95</v>
      </c>
      <c r="B109">
        <v>3.67</v>
      </c>
      <c r="C109">
        <v>3.99</v>
      </c>
      <c r="D109" s="20">
        <f t="shared" si="7"/>
        <v>3.5926643269250658E-2</v>
      </c>
      <c r="E109" s="17">
        <f>IF(OR($A109="",$B109="",$C109=""),"",A109*'MPTO_working_3-way'!$I108)</f>
        <v>2.0227885764238707</v>
      </c>
      <c r="F109" s="21">
        <f>IF(OR($A109="",$B109="",$C109=""),"",B109*'MPTO_working_3-way'!$I108)</f>
        <v>3.8069918335772339</v>
      </c>
      <c r="G109" s="22">
        <f>IF(OR($A109="",$B109="",$C109=""),"",C109*'MPTO_working_3-way'!$I108)</f>
        <v>4.1389366256057665</v>
      </c>
      <c r="H109" s="17"/>
      <c r="I109" s="21"/>
      <c r="J109" s="22"/>
      <c r="K109" s="17"/>
      <c r="L109" s="21"/>
      <c r="M109" s="22"/>
      <c r="N109" s="23">
        <f t="shared" si="8"/>
        <v>49.436703946979989</v>
      </c>
      <c r="O109" s="24">
        <f t="shared" si="9"/>
        <v>26.267458500438956</v>
      </c>
      <c r="P109" s="24">
        <f t="shared" si="10"/>
        <v>24.160795162057887</v>
      </c>
      <c r="Q109" t="s">
        <v>304</v>
      </c>
      <c r="R109" t="s">
        <v>305</v>
      </c>
      <c r="S109" s="58" t="s">
        <v>317</v>
      </c>
      <c r="AD109" s="37"/>
      <c r="AE109" s="37"/>
      <c r="AH109" s="37"/>
      <c r="AI109" s="37"/>
      <c r="AJ109" t="s">
        <v>325</v>
      </c>
    </row>
    <row r="110" spans="1:36" s="36" customFormat="1" ht="15" x14ac:dyDescent="0.25">
      <c r="A110">
        <v>3.76</v>
      </c>
      <c r="B110">
        <v>3.82</v>
      </c>
      <c r="C110">
        <v>1.97</v>
      </c>
      <c r="D110" s="20">
        <f t="shared" si="7"/>
        <v>3.5351764718521972E-2</v>
      </c>
      <c r="E110" s="17">
        <f>IF(OR($A110="",$B110="",$C110=""),"",A110*'MPTO_working_3-way'!$I109)</f>
        <v>3.8805280475388817</v>
      </c>
      <c r="F110" s="21">
        <f>IF(OR($A110="",$B110="",$C110=""),"",B110*'MPTO_working_3-way'!$I109)</f>
        <v>3.942451367446417</v>
      </c>
      <c r="G110" s="22">
        <f>IF(OR($A110="",$B110="",$C110=""),"",C110*'MPTO_working_3-way'!$I109)</f>
        <v>2.033149003630744</v>
      </c>
      <c r="H110" s="17"/>
      <c r="I110" s="21"/>
      <c r="J110" s="22"/>
      <c r="K110" s="17"/>
      <c r="L110" s="21"/>
      <c r="M110" s="22"/>
      <c r="N110" s="23">
        <f t="shared" si="8"/>
        <v>25.769688757544802</v>
      </c>
      <c r="O110" s="24">
        <f t="shared" si="9"/>
        <v>25.364929248263994</v>
      </c>
      <c r="P110" s="24">
        <f t="shared" si="10"/>
        <v>49.184786664146415</v>
      </c>
      <c r="Q110" t="s">
        <v>306</v>
      </c>
      <c r="R110" t="s">
        <v>307</v>
      </c>
      <c r="S110" s="58" t="s">
        <v>317</v>
      </c>
      <c r="AD110" s="37"/>
      <c r="AE110" s="37"/>
      <c r="AH110" s="37"/>
      <c r="AI110" s="37"/>
      <c r="AJ110" t="s">
        <v>325</v>
      </c>
    </row>
    <row r="111" spans="1:36" s="36" customFormat="1" ht="15" x14ac:dyDescent="0.25">
      <c r="A111">
        <v>2.48</v>
      </c>
      <c r="B111">
        <v>3.88</v>
      </c>
      <c r="C111">
        <v>2.73</v>
      </c>
      <c r="D111" s="20">
        <f t="shared" si="7"/>
        <v>2.7258131514865891E-2</v>
      </c>
      <c r="E111" s="17">
        <f>IF(OR($A111="",$B111="",$C111=""),"",A111*'MPTO_working_3-way'!$I110)</f>
        <v>2.5690980753077417</v>
      </c>
      <c r="F111" s="21">
        <f>IF(OR($A111="",$B111="",$C111=""),"",B111*'MPTO_working_3-way'!$I110)</f>
        <v>4.0193953758846925</v>
      </c>
      <c r="G111" s="22">
        <f>IF(OR($A111="",$B111="",$C111=""),"",C111*'MPTO_working_3-way'!$I110)</f>
        <v>2.8280797361250545</v>
      </c>
      <c r="H111" s="17"/>
      <c r="I111" s="21"/>
      <c r="J111" s="22"/>
      <c r="K111" s="17"/>
      <c r="L111" s="21"/>
      <c r="M111" s="22"/>
      <c r="N111" s="23">
        <f t="shared" si="8"/>
        <v>38.924166018076754</v>
      </c>
      <c r="O111" s="24">
        <f t="shared" si="9"/>
        <v>24.879363846605763</v>
      </c>
      <c r="P111" s="24">
        <f t="shared" si="10"/>
        <v>35.359681950487307</v>
      </c>
      <c r="Q111" t="s">
        <v>77</v>
      </c>
      <c r="R111" t="s">
        <v>82</v>
      </c>
      <c r="S111" s="58" t="s">
        <v>317</v>
      </c>
      <c r="AD111" s="37"/>
      <c r="AE111" s="37"/>
      <c r="AH111" s="37"/>
      <c r="AI111" s="37"/>
      <c r="AJ111" t="s">
        <v>80</v>
      </c>
    </row>
    <row r="112" spans="1:36" s="36" customFormat="1" ht="15" x14ac:dyDescent="0.25">
      <c r="A112">
        <v>2.27</v>
      </c>
      <c r="B112">
        <v>3.85</v>
      </c>
      <c r="C112">
        <v>3.05</v>
      </c>
      <c r="D112" s="20">
        <f t="shared" si="7"/>
        <v>2.8137746560509491E-2</v>
      </c>
      <c r="E112" s="17">
        <f>IF(OR($A112="",$B112="",$C112=""),"",A112*'MPTO_working_3-way'!$I111)</f>
        <v>2.3502485059110447</v>
      </c>
      <c r="F112" s="21">
        <f>IF(OR($A112="",$B112="",$C112=""),"",B112*'MPTO_working_3-way'!$I111)</f>
        <v>3.9861042941663096</v>
      </c>
      <c r="G112" s="22">
        <f>IF(OR($A112="",$B112="",$C112=""),"",C112*'MPTO_working_3-way'!$I111)</f>
        <v>3.1578228823914918</v>
      </c>
      <c r="H112" s="17"/>
      <c r="I112" s="21"/>
      <c r="J112" s="22"/>
      <c r="K112" s="17"/>
      <c r="L112" s="21"/>
      <c r="M112" s="22"/>
      <c r="N112" s="23">
        <f t="shared" si="8"/>
        <v>42.54869208447225</v>
      </c>
      <c r="O112" s="24">
        <f t="shared" si="9"/>
        <v>25.087150917338182</v>
      </c>
      <c r="P112" s="24">
        <f t="shared" si="10"/>
        <v>31.66738722352525</v>
      </c>
      <c r="Q112" t="s">
        <v>76</v>
      </c>
      <c r="R112" t="s">
        <v>102</v>
      </c>
      <c r="S112" s="58" t="s">
        <v>317</v>
      </c>
      <c r="AD112" s="37"/>
      <c r="AE112" s="37"/>
      <c r="AH112" s="37"/>
      <c r="AI112" s="37"/>
      <c r="AJ112" t="s">
        <v>80</v>
      </c>
    </row>
    <row r="113" spans="1:36" s="36" customFormat="1" ht="15" x14ac:dyDescent="0.25">
      <c r="A113">
        <v>1.64</v>
      </c>
      <c r="B113">
        <v>4.62</v>
      </c>
      <c r="C113">
        <v>4.9000000000000004</v>
      </c>
      <c r="D113" s="20">
        <f t="shared" si="7"/>
        <v>3.0287946664253163E-2</v>
      </c>
      <c r="E113" s="17">
        <f>IF(OR($A113="",$B113="",$C113=""),"",A113*'MPTO_working_3-way'!$I112)</f>
        <v>1.6847033356843799</v>
      </c>
      <c r="F113" s="21">
        <f>IF(OR($A113="",$B113="",$C113=""),"",B113*'MPTO_working_3-way'!$I112)</f>
        <v>4.7459325675986808</v>
      </c>
      <c r="G113" s="22">
        <f>IF(OR($A113="",$B113="",$C113=""),"",C113*'MPTO_working_3-way'!$I112)</f>
        <v>5.0335648444228429</v>
      </c>
      <c r="H113" s="17"/>
      <c r="I113" s="21"/>
      <c r="J113" s="22"/>
      <c r="K113" s="17"/>
      <c r="L113" s="21"/>
      <c r="M113" s="22"/>
      <c r="N113" s="23">
        <f t="shared" si="8"/>
        <v>59.357631626803197</v>
      </c>
      <c r="O113" s="24">
        <f t="shared" si="9"/>
        <v>21.070674430293774</v>
      </c>
      <c r="P113" s="24">
        <f t="shared" si="10"/>
        <v>19.866635891419847</v>
      </c>
      <c r="Q113" t="s">
        <v>94</v>
      </c>
      <c r="R113" t="s">
        <v>308</v>
      </c>
      <c r="S113" s="58" t="s">
        <v>317</v>
      </c>
      <c r="AD113" s="37"/>
      <c r="AE113" s="37"/>
      <c r="AH113" s="37"/>
      <c r="AI113" s="37"/>
      <c r="AJ113" t="s">
        <v>80</v>
      </c>
    </row>
    <row r="114" spans="1:36" s="36" customFormat="1" ht="15" x14ac:dyDescent="0.25">
      <c r="A114">
        <v>2.2599999999999998</v>
      </c>
      <c r="B114">
        <v>3.96</v>
      </c>
      <c r="C114">
        <v>3</v>
      </c>
      <c r="D114" s="20">
        <f t="shared" si="7"/>
        <v>2.8336461964780568E-2</v>
      </c>
      <c r="E114" s="17">
        <f>IF(OR($A114="",$B114="",$C114=""),"",A114*'MPTO_working_3-way'!$I113)</f>
        <v>2.3235913072267511</v>
      </c>
      <c r="F114" s="21">
        <f>IF(OR($A114="",$B114="",$C114=""),"",B114*'MPTO_working_3-way'!$I113)</f>
        <v>4.0714254763796172</v>
      </c>
      <c r="G114" s="22">
        <f>IF(OR($A114="",$B114="",$C114=""),"",C114*'MPTO_working_3-way'!$I113)</f>
        <v>3.0844132396815285</v>
      </c>
      <c r="H114" s="17"/>
      <c r="I114" s="21"/>
      <c r="J114" s="22"/>
      <c r="K114" s="17"/>
      <c r="L114" s="21"/>
      <c r="M114" s="22"/>
      <c r="N114" s="23">
        <f t="shared" si="8"/>
        <v>43.03682824470188</v>
      </c>
      <c r="O114" s="24">
        <f t="shared" si="9"/>
        <v>24.561422180057129</v>
      </c>
      <c r="P114" s="24">
        <f t="shared" si="10"/>
        <v>32.421077277675408</v>
      </c>
      <c r="Q114" t="s">
        <v>74</v>
      </c>
      <c r="R114" t="s">
        <v>73</v>
      </c>
      <c r="S114" s="58" t="s">
        <v>317</v>
      </c>
      <c r="AD114" s="37"/>
      <c r="AE114" s="37"/>
      <c r="AH114" s="37"/>
      <c r="AI114" s="37"/>
      <c r="AJ114" t="s">
        <v>80</v>
      </c>
    </row>
    <row r="115" spans="1:36" s="36" customFormat="1" ht="15" x14ac:dyDescent="0.25">
      <c r="A115">
        <v>1.68</v>
      </c>
      <c r="B115">
        <v>4.09</v>
      </c>
      <c r="C115">
        <v>5.13</v>
      </c>
      <c r="D115" s="20">
        <f t="shared" si="7"/>
        <v>3.4668646623350119E-2</v>
      </c>
      <c r="E115" s="17">
        <f>IF(OR($A115="",$B115="",$C115=""),"",A115*'MPTO_working_3-way'!$I114)</f>
        <v>1.7308837503959453</v>
      </c>
      <c r="F115" s="21">
        <f>IF(OR($A115="",$B115="",$C115=""),"",B115*'MPTO_working_3-way'!$I114)</f>
        <v>4.213877701856795</v>
      </c>
      <c r="G115" s="22">
        <f>IF(OR($A115="",$B115="",$C115=""),"",C115*'MPTO_working_3-way'!$I114)</f>
        <v>5.2853771663876188</v>
      </c>
      <c r="H115" s="17"/>
      <c r="I115" s="21"/>
      <c r="J115" s="22"/>
      <c r="K115" s="17"/>
      <c r="L115" s="21"/>
      <c r="M115" s="22"/>
      <c r="N115" s="23">
        <f t="shared" si="8"/>
        <v>57.77395505453481</v>
      </c>
      <c r="O115" s="24">
        <f t="shared" si="9"/>
        <v>23.73111112264511</v>
      </c>
      <c r="P115" s="24">
        <f t="shared" si="10"/>
        <v>18.92012563189444</v>
      </c>
      <c r="Q115" t="s">
        <v>95</v>
      </c>
      <c r="R115" t="s">
        <v>105</v>
      </c>
      <c r="S115" s="58" t="s">
        <v>317</v>
      </c>
      <c r="AD115" s="37"/>
      <c r="AE115" s="37"/>
      <c r="AH115" s="37"/>
      <c r="AI115" s="37"/>
      <c r="AJ115" t="s">
        <v>80</v>
      </c>
    </row>
    <row r="116" spans="1:36" s="36" customFormat="1" ht="15" x14ac:dyDescent="0.25">
      <c r="A116">
        <v>1.91</v>
      </c>
      <c r="B116">
        <v>3.89</v>
      </c>
      <c r="C116">
        <v>4.01</v>
      </c>
      <c r="D116" s="20">
        <f t="shared" si="7"/>
        <v>3.0006176767934933E-2</v>
      </c>
      <c r="E116" s="17">
        <f>IF(OR($A116="",$B116="",$C116=""),"",A116*'MPTO_working_3-way'!$I115)</f>
        <v>1.9641226423527307</v>
      </c>
      <c r="F116" s="21">
        <f>IF(OR($A116="",$B116="",$C116=""),"",B116*'MPTO_working_3-way'!$I115)</f>
        <v>4.0002288370429966</v>
      </c>
      <c r="G116" s="22">
        <f>IF(OR($A116="",$B116="",$C116=""),"",C116*'MPTO_working_3-way'!$I115)</f>
        <v>4.1236292124787699</v>
      </c>
      <c r="H116" s="17"/>
      <c r="I116" s="21"/>
      <c r="J116" s="22"/>
      <c r="K116" s="17"/>
      <c r="L116" s="21"/>
      <c r="M116" s="22"/>
      <c r="N116" s="23">
        <f t="shared" si="8"/>
        <v>50.913317653226933</v>
      </c>
      <c r="O116" s="24">
        <f t="shared" si="9"/>
        <v>24.998569850299081</v>
      </c>
      <c r="P116" s="24">
        <f t="shared" si="10"/>
        <v>24.250482971985889</v>
      </c>
      <c r="Q116" t="s">
        <v>309</v>
      </c>
      <c r="R116" t="s">
        <v>310</v>
      </c>
      <c r="S116" s="58" t="s">
        <v>317</v>
      </c>
      <c r="AD116" s="37"/>
      <c r="AE116" s="37"/>
      <c r="AH116" s="37"/>
      <c r="AI116" s="37"/>
      <c r="AJ116" t="s">
        <v>80</v>
      </c>
    </row>
    <row r="117" spans="1:36" s="36" customFormat="1" ht="15" x14ac:dyDescent="0.25">
      <c r="A117">
        <v>1.44</v>
      </c>
      <c r="B117">
        <v>4.99</v>
      </c>
      <c r="C117">
        <v>7.34</v>
      </c>
      <c r="D117" s="20">
        <f t="shared" si="7"/>
        <v>3.1085028063999598E-2</v>
      </c>
      <c r="E117" s="17">
        <f>IF(OR($A117="",$B117="",$C117=""),"",A117*'MPTO_working_3-way'!$I116)</f>
        <v>1.4899228511376241</v>
      </c>
      <c r="F117" s="21">
        <f>IF(OR($A117="",$B117="",$C117=""),"",B117*'MPTO_working_3-way'!$I116)</f>
        <v>5.1629965466505174</v>
      </c>
      <c r="G117" s="22">
        <f>IF(OR($A117="",$B117="",$C117=""),"",C117*'MPTO_working_3-way'!$I116)</f>
        <v>7.5944678662153899</v>
      </c>
      <c r="H117" s="17"/>
      <c r="I117" s="21"/>
      <c r="J117" s="22"/>
      <c r="K117" s="17"/>
      <c r="L117" s="21"/>
      <c r="M117" s="22"/>
      <c r="N117" s="23">
        <f t="shared" si="8"/>
        <v>67.117569157118055</v>
      </c>
      <c r="O117" s="24">
        <f t="shared" si="9"/>
        <v>19.368597111472944</v>
      </c>
      <c r="P117" s="24">
        <f t="shared" si="10"/>
        <v>13.167479507663488</v>
      </c>
      <c r="Q117" t="s">
        <v>78</v>
      </c>
      <c r="R117" t="s">
        <v>106</v>
      </c>
      <c r="S117" s="58" t="s">
        <v>317</v>
      </c>
      <c r="AD117" s="37"/>
      <c r="AE117" s="37"/>
      <c r="AH117" s="37"/>
      <c r="AI117" s="37"/>
      <c r="AJ117" t="s">
        <v>80</v>
      </c>
    </row>
    <row r="118" spans="1:36" s="36" customFormat="1" ht="15" x14ac:dyDescent="0.25">
      <c r="A118">
        <v>1.97</v>
      </c>
      <c r="B118">
        <v>3.19</v>
      </c>
      <c r="C118">
        <v>4.45</v>
      </c>
      <c r="D118" s="20">
        <f t="shared" si="7"/>
        <v>4.5812938146016613E-2</v>
      </c>
      <c r="E118" s="17">
        <f>IF(OR($A118="",$B118="",$C118=""),"",A118*'MPTO_working_3-way'!$I117)</f>
        <v>2.0291121682328317</v>
      </c>
      <c r="F118" s="21">
        <f>IF(OR($A118="",$B118="",$C118=""),"",B118*'MPTO_working_3-way'!$I117)</f>
        <v>3.2857197038897126</v>
      </c>
      <c r="G118" s="22">
        <f>IF(OR($A118="",$B118="",$C118=""),"",C118*'MPTO_working_3-way'!$I117)</f>
        <v>4.583527486617311</v>
      </c>
      <c r="H118" s="17"/>
      <c r="I118" s="21"/>
      <c r="J118" s="22"/>
      <c r="K118" s="17"/>
      <c r="L118" s="21"/>
      <c r="M118" s="22"/>
      <c r="N118" s="23">
        <f t="shared" si="8"/>
        <v>49.282637779009882</v>
      </c>
      <c r="O118" s="24">
        <f t="shared" si="9"/>
        <v>30.434732421520206</v>
      </c>
      <c r="P118" s="24">
        <f t="shared" si="10"/>
        <v>21.817257623516728</v>
      </c>
      <c r="Q118" t="s">
        <v>311</v>
      </c>
      <c r="R118" t="s">
        <v>312</v>
      </c>
      <c r="S118" s="58" t="s">
        <v>318</v>
      </c>
      <c r="AD118" s="37"/>
      <c r="AE118" s="37"/>
      <c r="AH118" s="37"/>
      <c r="AI118" s="37"/>
      <c r="AJ118" t="s">
        <v>68</v>
      </c>
    </row>
    <row r="119" spans="1:36" s="36" customFormat="1" ht="15" x14ac:dyDescent="0.25">
      <c r="A119">
        <v>1.68</v>
      </c>
      <c r="B119">
        <v>3.71</v>
      </c>
      <c r="C119">
        <v>5.55</v>
      </c>
      <c r="D119" s="20">
        <f t="shared" si="7"/>
        <v>4.4960054394016513E-2</v>
      </c>
      <c r="E119" s="17">
        <f>IF(OR($A119="",$B119="",$C119=""),"",A119*'MPTO_working_3-way'!$I118)</f>
        <v>1.7322228471475192</v>
      </c>
      <c r="F119" s="21">
        <f>IF(OR($A119="",$B119="",$C119=""),"",B119*'MPTO_working_3-way'!$I118)</f>
        <v>3.8253254541174386</v>
      </c>
      <c r="G119" s="22">
        <f>IF(OR($A119="",$B119="",$C119=""),"",C119*'MPTO_working_3-way'!$I118)</f>
        <v>5.7225219057551975</v>
      </c>
      <c r="H119" s="17"/>
      <c r="I119" s="21"/>
      <c r="J119" s="22"/>
      <c r="K119" s="17"/>
      <c r="L119" s="21"/>
      <c r="M119" s="22"/>
      <c r="N119" s="23">
        <f t="shared" si="8"/>
        <v>57.729292835891009</v>
      </c>
      <c r="O119" s="24">
        <f t="shared" si="9"/>
        <v>26.141566567195923</v>
      </c>
      <c r="P119" s="24">
        <f t="shared" si="10"/>
        <v>17.474812966539979</v>
      </c>
      <c r="Q119" t="s">
        <v>313</v>
      </c>
      <c r="R119" t="s">
        <v>314</v>
      </c>
      <c r="S119" s="58" t="s">
        <v>318</v>
      </c>
      <c r="AD119" s="37"/>
      <c r="AE119" s="37"/>
      <c r="AH119" s="37"/>
      <c r="AI119" s="37"/>
      <c r="AJ119" t="s">
        <v>322</v>
      </c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F10" sqref="F10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2022-09-02T16:41:39Z</dcterms:modified>
</cp:coreProperties>
</file>